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参加数" sheetId="1" r:id="rId1"/>
    <sheet name="一覧（縦）" sheetId="2" r:id="rId2"/>
    <sheet name="Sheet2" sheetId="3" r:id="rId3"/>
  </sheets>
  <definedNames>
    <definedName name="_xlnm.Print_Area" localSheetId="1">'一覧（縦）'!$A$1:$L$111</definedName>
    <definedName name="_xlnm.Print_Area" localSheetId="0">'参加数'!$A$1:$U$47</definedName>
  </definedNames>
  <calcPr fullCalcOnLoad="1"/>
</workbook>
</file>

<file path=xl/sharedStrings.xml><?xml version="1.0" encoding="utf-8"?>
<sst xmlns="http://schemas.openxmlformats.org/spreadsheetml/2006/main" count="322" uniqueCount="221">
  <si>
    <t>Ｎｏ</t>
  </si>
  <si>
    <t>学校名</t>
  </si>
  <si>
    <t>男子</t>
  </si>
  <si>
    <t>女子</t>
  </si>
  <si>
    <t>申込数</t>
  </si>
  <si>
    <t>国１</t>
  </si>
  <si>
    <t>那１</t>
  </si>
  <si>
    <t>島１</t>
  </si>
  <si>
    <t>中１</t>
  </si>
  <si>
    <t>安富祖</t>
  </si>
  <si>
    <t>那２</t>
  </si>
  <si>
    <t>島２</t>
  </si>
  <si>
    <t>中２</t>
  </si>
  <si>
    <t>喜瀬武原</t>
  </si>
  <si>
    <t>那３</t>
  </si>
  <si>
    <t>島３</t>
  </si>
  <si>
    <t>中３</t>
  </si>
  <si>
    <t>石川</t>
  </si>
  <si>
    <t>那４</t>
  </si>
  <si>
    <t>島４</t>
  </si>
  <si>
    <t>中４</t>
  </si>
  <si>
    <t>伊波</t>
  </si>
  <si>
    <t>那５</t>
  </si>
  <si>
    <t>島５</t>
  </si>
  <si>
    <t>中５</t>
  </si>
  <si>
    <t>那６</t>
  </si>
  <si>
    <t>島６</t>
  </si>
  <si>
    <t>中６</t>
  </si>
  <si>
    <t>那７</t>
  </si>
  <si>
    <t>島７</t>
  </si>
  <si>
    <t>中７</t>
  </si>
  <si>
    <t>あげな</t>
  </si>
  <si>
    <t>那８</t>
  </si>
  <si>
    <t>島８</t>
  </si>
  <si>
    <t>中８</t>
  </si>
  <si>
    <t>具志川</t>
  </si>
  <si>
    <t>那９</t>
  </si>
  <si>
    <t>島９</t>
  </si>
  <si>
    <t>中９</t>
  </si>
  <si>
    <t>読谷</t>
  </si>
  <si>
    <t>那１０</t>
  </si>
  <si>
    <t>島１０</t>
  </si>
  <si>
    <t>中１０</t>
  </si>
  <si>
    <t>越来</t>
  </si>
  <si>
    <t>那１１</t>
  </si>
  <si>
    <t>島１１</t>
  </si>
  <si>
    <t>中１１</t>
  </si>
  <si>
    <t>コザ</t>
  </si>
  <si>
    <t>那１２</t>
  </si>
  <si>
    <t>島１２</t>
  </si>
  <si>
    <t>中１２</t>
  </si>
  <si>
    <t>山内</t>
  </si>
  <si>
    <t>那１３</t>
  </si>
  <si>
    <t>島１３</t>
  </si>
  <si>
    <t>中１３</t>
  </si>
  <si>
    <t>美里</t>
  </si>
  <si>
    <t>那１４</t>
  </si>
  <si>
    <t>島１４</t>
  </si>
  <si>
    <t>中１４</t>
  </si>
  <si>
    <t>宮里</t>
  </si>
  <si>
    <t>那１５</t>
  </si>
  <si>
    <t>島１５</t>
  </si>
  <si>
    <t>中１５</t>
  </si>
  <si>
    <t>沖縄東</t>
  </si>
  <si>
    <t>那１６</t>
  </si>
  <si>
    <t>島１６</t>
  </si>
  <si>
    <t>中１６</t>
  </si>
  <si>
    <t>桑江</t>
  </si>
  <si>
    <t>那１７</t>
  </si>
  <si>
    <t>島１７</t>
  </si>
  <si>
    <t>中１７</t>
  </si>
  <si>
    <t>北谷</t>
  </si>
  <si>
    <t>那１８</t>
  </si>
  <si>
    <t>島１８</t>
  </si>
  <si>
    <t>中１８</t>
  </si>
  <si>
    <t>古堅</t>
  </si>
  <si>
    <t>那１９</t>
  </si>
  <si>
    <t>島１９</t>
  </si>
  <si>
    <t>中１９</t>
  </si>
  <si>
    <t>嘉数</t>
  </si>
  <si>
    <t>那２０</t>
  </si>
  <si>
    <t>島２０</t>
  </si>
  <si>
    <t>中２０</t>
  </si>
  <si>
    <t>真志喜</t>
  </si>
  <si>
    <t>那２１</t>
  </si>
  <si>
    <t>島２１</t>
  </si>
  <si>
    <t>中２１</t>
  </si>
  <si>
    <t>北中城</t>
  </si>
  <si>
    <t>合計</t>
  </si>
  <si>
    <t>中２２</t>
  </si>
  <si>
    <t>中城</t>
  </si>
  <si>
    <t>参加校数</t>
  </si>
  <si>
    <t>中２３</t>
  </si>
  <si>
    <t>西原</t>
  </si>
  <si>
    <t>中２４</t>
  </si>
  <si>
    <t>西原東</t>
  </si>
  <si>
    <t>中２５</t>
  </si>
  <si>
    <t>安慶田</t>
  </si>
  <si>
    <t>中２６</t>
  </si>
  <si>
    <t>与勝緑が丘</t>
  </si>
  <si>
    <t>宮１</t>
  </si>
  <si>
    <t>八１</t>
  </si>
  <si>
    <t>中２７</t>
  </si>
  <si>
    <t>嘉手納</t>
  </si>
  <si>
    <t>宮２</t>
  </si>
  <si>
    <t>八２</t>
  </si>
  <si>
    <t>中２８</t>
  </si>
  <si>
    <t>宜野湾</t>
  </si>
  <si>
    <t>中２９</t>
  </si>
  <si>
    <t>恩納</t>
  </si>
  <si>
    <t>中３０</t>
  </si>
  <si>
    <t>普天間</t>
  </si>
  <si>
    <t>中３１</t>
  </si>
  <si>
    <t>中３２</t>
  </si>
  <si>
    <t>津堅</t>
  </si>
  <si>
    <t>男女合計</t>
  </si>
  <si>
    <t>チーム数</t>
  </si>
  <si>
    <t>宮３</t>
  </si>
  <si>
    <t>宮４</t>
  </si>
  <si>
    <t>北大東</t>
  </si>
  <si>
    <t>八３</t>
  </si>
  <si>
    <t>八４</t>
  </si>
  <si>
    <t>　</t>
  </si>
  <si>
    <t>糸満</t>
  </si>
  <si>
    <t>参加人数</t>
  </si>
  <si>
    <t>大会出場校の参加人数と参加校数</t>
  </si>
  <si>
    <t>島２２</t>
  </si>
  <si>
    <t>那２２</t>
  </si>
  <si>
    <t>浦西</t>
  </si>
  <si>
    <t>仲西</t>
  </si>
  <si>
    <t>2年</t>
  </si>
  <si>
    <t>1年</t>
  </si>
  <si>
    <t>伊豆味</t>
  </si>
  <si>
    <t>1年男子</t>
  </si>
  <si>
    <t>2年男子</t>
  </si>
  <si>
    <t>2年女子</t>
  </si>
  <si>
    <t>1年女子</t>
  </si>
  <si>
    <t>2年男子</t>
  </si>
  <si>
    <t>１年男子</t>
  </si>
  <si>
    <t>２年女子</t>
  </si>
  <si>
    <t>１年女子</t>
  </si>
  <si>
    <t>島２３</t>
  </si>
  <si>
    <t>豊見城</t>
  </si>
  <si>
    <t>座間味</t>
  </si>
  <si>
    <t>那２３</t>
  </si>
  <si>
    <t>浦添</t>
  </si>
  <si>
    <t>那２４</t>
  </si>
  <si>
    <t>島２４</t>
  </si>
  <si>
    <t>参加数</t>
  </si>
  <si>
    <t>合計</t>
  </si>
  <si>
    <t>第41回　沖縄県中学校新人シングルスバドミントン選手権大会</t>
  </si>
  <si>
    <t>三和</t>
  </si>
  <si>
    <t>高嶺</t>
  </si>
  <si>
    <t>兼城</t>
  </si>
  <si>
    <t>東風平</t>
  </si>
  <si>
    <t>知念</t>
  </si>
  <si>
    <t>玉城</t>
  </si>
  <si>
    <t>南風原</t>
  </si>
  <si>
    <t>与那原</t>
  </si>
  <si>
    <t>佐敷</t>
  </si>
  <si>
    <t>大里</t>
  </si>
  <si>
    <t>粟国</t>
  </si>
  <si>
    <t>渡嘉敷</t>
  </si>
  <si>
    <t>渡名喜</t>
  </si>
  <si>
    <t>阿嘉</t>
  </si>
  <si>
    <t>慶留間</t>
  </si>
  <si>
    <t>久高</t>
  </si>
  <si>
    <t>長嶺</t>
  </si>
  <si>
    <t>西崎</t>
  </si>
  <si>
    <t>伊良波</t>
  </si>
  <si>
    <t>南星</t>
  </si>
  <si>
    <t>潮平</t>
  </si>
  <si>
    <t>首里</t>
  </si>
  <si>
    <t>安岡</t>
  </si>
  <si>
    <t>真和志</t>
  </si>
  <si>
    <t>那覇</t>
  </si>
  <si>
    <t>上山</t>
  </si>
  <si>
    <t>鏡原</t>
  </si>
  <si>
    <t>小禄</t>
  </si>
  <si>
    <t>寄宮</t>
  </si>
  <si>
    <t>神原</t>
  </si>
  <si>
    <t>松島</t>
  </si>
  <si>
    <t>古蔵</t>
  </si>
  <si>
    <t>石田</t>
  </si>
  <si>
    <t>仲井真</t>
  </si>
  <si>
    <t>神森</t>
  </si>
  <si>
    <t>城北</t>
  </si>
  <si>
    <t>松城</t>
  </si>
  <si>
    <t>港川</t>
  </si>
  <si>
    <t>金城</t>
  </si>
  <si>
    <t>沖縄尚学</t>
  </si>
  <si>
    <t>興南</t>
  </si>
  <si>
    <t>昭和薬大附属</t>
  </si>
  <si>
    <t>石嶺</t>
  </si>
  <si>
    <t>美東</t>
  </si>
  <si>
    <t>琉大附属</t>
  </si>
  <si>
    <t>彩橋</t>
  </si>
  <si>
    <t>那２５</t>
  </si>
  <si>
    <t>那２６</t>
  </si>
  <si>
    <t>参加人数</t>
  </si>
  <si>
    <t>参加校数</t>
  </si>
  <si>
    <t>与那国</t>
  </si>
  <si>
    <t>石垣</t>
  </si>
  <si>
    <t>名蔵</t>
  </si>
  <si>
    <t>現在</t>
  </si>
  <si>
    <t>中３３</t>
  </si>
  <si>
    <t>球陽</t>
  </si>
  <si>
    <t>船浮</t>
  </si>
  <si>
    <t>中３４</t>
  </si>
  <si>
    <t>具志川東</t>
  </si>
  <si>
    <t>知念　嘉人（南星)</t>
  </si>
  <si>
    <t>安富祖　幸（南星)</t>
  </si>
  <si>
    <t>クーラー代</t>
  </si>
  <si>
    <t>クーラー代</t>
  </si>
  <si>
    <t>男子</t>
  </si>
  <si>
    <t>女子</t>
  </si>
  <si>
    <t>クーラー代　　　　　　　　　※１人２５０円計算</t>
  </si>
  <si>
    <t>クーラー代　　　　　　　　　※１人２５０円計算</t>
  </si>
  <si>
    <t>参加数</t>
  </si>
  <si>
    <t>１人３００円</t>
  </si>
  <si>
    <t>１人２５０円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</si>
</sst>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HGPｺﾞｼｯｸM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HGPｺﾞｼｯｸM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HGPｺﾞｼｯｸM"/>
      <family val="3"/>
    </font>
    <font>
      <sz val="11"/>
      <color indexed="17"/>
      <name val="ＭＳ Ｐゴシック"/>
      <family val="3"/>
    </font>
    <font>
      <b/>
      <sz val="18"/>
      <color indexed="10"/>
      <name val="HGPｺﾞｼｯｸM"/>
      <family val="3"/>
    </font>
    <font>
      <sz val="16"/>
      <name val="HGPｺﾞｼｯｸM"/>
      <family val="3"/>
    </font>
    <font>
      <sz val="14"/>
      <name val="HGPｺﾞｼｯｸM"/>
      <family val="3"/>
    </font>
    <font>
      <b/>
      <sz val="18"/>
      <name val="HGPｺﾞｼｯｸM"/>
      <family val="3"/>
    </font>
    <font>
      <sz val="6"/>
      <name val="HGPｺﾞｼｯｸM"/>
      <family val="3"/>
    </font>
    <font>
      <sz val="18"/>
      <name val="HGPｺﾞｼｯｸM"/>
      <family val="3"/>
    </font>
    <font>
      <sz val="20"/>
      <name val="HGPｺﾞｼｯｸM"/>
      <family val="3"/>
    </font>
    <font>
      <b/>
      <sz val="20"/>
      <name val="HGPｺﾞｼｯｸM"/>
      <family val="3"/>
    </font>
    <font>
      <sz val="16"/>
      <color indexed="9"/>
      <name val="HGPｺﾞｼｯｸM"/>
      <family val="3"/>
    </font>
    <font>
      <sz val="26"/>
      <color indexed="53"/>
      <name val="HGPｺﾞｼｯｸM"/>
      <family val="3"/>
    </font>
    <font>
      <sz val="20"/>
      <color indexed="13"/>
      <name val="ＤＦ平成ゴシック体W5"/>
      <family val="3"/>
    </font>
    <font>
      <b/>
      <sz val="20"/>
      <color indexed="10"/>
      <name val="HGPｺﾞｼｯｸM"/>
      <family val="3"/>
    </font>
    <font>
      <sz val="11"/>
      <color indexed="10"/>
      <name val="HGPｺﾞｼｯｸM"/>
      <family val="3"/>
    </font>
    <font>
      <sz val="11"/>
      <color indexed="8"/>
      <name val="HGPｺﾞｼｯｸM"/>
      <family val="3"/>
    </font>
    <font>
      <sz val="18"/>
      <color indexed="8"/>
      <name val="HGPｺﾞｼｯｸM"/>
      <family val="3"/>
    </font>
    <font>
      <sz val="24"/>
      <color indexed="10"/>
      <name val="HGPｺﾞｼｯｸM"/>
      <family val="3"/>
    </font>
    <font>
      <sz val="24"/>
      <color indexed="48"/>
      <name val="HGPｺﾞｼｯｸM"/>
      <family val="3"/>
    </font>
    <font>
      <b/>
      <sz val="18"/>
      <color indexed="8"/>
      <name val="HGPｺﾞｼｯｸM"/>
      <family val="3"/>
    </font>
    <font>
      <sz val="16"/>
      <color indexed="8"/>
      <name val="HGPｺﾞｼｯｸM"/>
      <family val="3"/>
    </font>
    <font>
      <b/>
      <sz val="16"/>
      <color indexed="8"/>
      <name val="HGPｺﾞｼｯｸM"/>
      <family val="3"/>
    </font>
    <font>
      <b/>
      <sz val="16"/>
      <name val="HGPｺﾞｼｯｸM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b/>
      <sz val="12"/>
      <color indexed="10"/>
      <name val="HGPｺﾞｼｯｸM"/>
      <family val="3"/>
    </font>
    <font>
      <b/>
      <sz val="18"/>
      <color indexed="30"/>
      <name val="HGPｺﾞｼｯｸM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HGPｺﾞｼｯｸM"/>
      <family val="3"/>
    </font>
    <font>
      <b/>
      <sz val="18"/>
      <color rgb="FF0070C0"/>
      <name val="HGPｺﾞｼｯｸM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8"/>
      <color rgb="FFFF0000"/>
      <name val="HGPｺﾞｼｯｸM"/>
      <family val="3"/>
    </font>
    <font>
      <b/>
      <sz val="12"/>
      <color theme="1"/>
      <name val="HGPｺﾞｼｯｸM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8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1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medium"/>
      <bottom style="medium"/>
    </border>
    <border>
      <left style="dashed"/>
      <right>
        <color indexed="63"/>
      </right>
      <top style="thin"/>
      <bottom style="medium"/>
    </border>
    <border>
      <left style="medium"/>
      <right style="dashed"/>
      <top style="thin"/>
      <bottom style="medium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medium"/>
      <bottom style="thin"/>
    </border>
    <border>
      <left style="dashed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>
        <color indexed="10"/>
      </bottom>
    </border>
    <border>
      <left style="thin"/>
      <right>
        <color indexed="63"/>
      </right>
      <top style="medium"/>
      <bottom style="medium">
        <color indexed="10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>
        <color indexed="10"/>
      </top>
      <bottom style="thin"/>
    </border>
    <border>
      <left style="medium"/>
      <right>
        <color indexed="63"/>
      </right>
      <top style="medium"/>
      <bottom style="medium">
        <color indexed="10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medium"/>
      <top style="medium"/>
      <bottom style="medium">
        <color indexed="10"/>
      </bottom>
    </border>
    <border>
      <left style="dashed"/>
      <right>
        <color indexed="63"/>
      </right>
      <top style="medium">
        <color indexed="10"/>
      </top>
      <bottom style="thin"/>
    </border>
    <border>
      <left style="medium"/>
      <right style="dashed"/>
      <top style="medium">
        <color indexed="10"/>
      </top>
      <bottom style="thin"/>
    </border>
    <border>
      <left style="medium"/>
      <right>
        <color indexed="63"/>
      </right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ashed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1" fillId="2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6" fillId="0" borderId="16" xfId="61" applyFont="1" applyFill="1" applyBorder="1" applyAlignment="1">
      <alignment horizontal="right" vertical="center"/>
      <protection/>
    </xf>
    <xf numFmtId="0" fontId="26" fillId="0" borderId="17" xfId="61" applyFont="1" applyFill="1" applyBorder="1" applyAlignment="1">
      <alignment horizontal="right" vertical="center"/>
      <protection/>
    </xf>
    <xf numFmtId="0" fontId="26" fillId="24" borderId="18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26" fillId="0" borderId="20" xfId="0" applyFont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right" vertical="center"/>
    </xf>
    <xf numFmtId="0" fontId="28" fillId="0" borderId="21" xfId="0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right" vertical="center"/>
    </xf>
    <xf numFmtId="0" fontId="24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right" vertical="center"/>
    </xf>
    <xf numFmtId="0" fontId="21" fillId="24" borderId="39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right" vertical="center"/>
    </xf>
    <xf numFmtId="0" fontId="28" fillId="0" borderId="33" xfId="0" applyFont="1" applyFill="1" applyBorder="1" applyAlignment="1">
      <alignment horizontal="right" vertical="center"/>
    </xf>
    <xf numFmtId="0" fontId="28" fillId="0" borderId="28" xfId="0" applyFont="1" applyFill="1" applyBorder="1" applyAlignment="1">
      <alignment horizontal="right" vertical="center"/>
    </xf>
    <xf numFmtId="0" fontId="28" fillId="0" borderId="39" xfId="0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32" fillId="24" borderId="33" xfId="0" applyFont="1" applyFill="1" applyBorder="1" applyAlignment="1">
      <alignment horizontal="center" vertical="center"/>
    </xf>
    <xf numFmtId="0" fontId="32" fillId="24" borderId="28" xfId="0" applyFont="1" applyFill="1" applyBorder="1" applyAlignment="1">
      <alignment horizontal="center" vertical="center"/>
    </xf>
    <xf numFmtId="0" fontId="32" fillId="24" borderId="3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40" xfId="61" applyFont="1" applyFill="1" applyBorder="1">
      <alignment vertical="center"/>
      <protection/>
    </xf>
    <xf numFmtId="0" fontId="35" fillId="0" borderId="41" xfId="61" applyFont="1" applyFill="1" applyBorder="1" applyAlignment="1">
      <alignment horizontal="right" vertical="center"/>
      <protection/>
    </xf>
    <xf numFmtId="0" fontId="34" fillId="0" borderId="42" xfId="61" applyFont="1" applyFill="1" applyBorder="1">
      <alignment vertical="center"/>
      <protection/>
    </xf>
    <xf numFmtId="0" fontId="35" fillId="0" borderId="43" xfId="61" applyFont="1" applyFill="1" applyBorder="1" applyAlignment="1">
      <alignment horizontal="right" vertical="center"/>
      <protection/>
    </xf>
    <xf numFmtId="0" fontId="34" fillId="0" borderId="44" xfId="61" applyFont="1" applyFill="1" applyBorder="1">
      <alignment vertical="center"/>
      <protection/>
    </xf>
    <xf numFmtId="0" fontId="35" fillId="0" borderId="16" xfId="61" applyFont="1" applyFill="1" applyBorder="1" applyAlignment="1">
      <alignment horizontal="right" vertical="center"/>
      <protection/>
    </xf>
    <xf numFmtId="0" fontId="35" fillId="0" borderId="45" xfId="61" applyFont="1" applyFill="1" applyBorder="1" applyAlignment="1">
      <alignment horizontal="right" vertical="center"/>
      <protection/>
    </xf>
    <xf numFmtId="0" fontId="34" fillId="0" borderId="46" xfId="61" applyFont="1" applyFill="1" applyBorder="1">
      <alignment vertical="center"/>
      <protection/>
    </xf>
    <xf numFmtId="0" fontId="35" fillId="0" borderId="19" xfId="61" applyFont="1" applyFill="1" applyBorder="1" applyAlignment="1">
      <alignment horizontal="right" vertical="center"/>
      <protection/>
    </xf>
    <xf numFmtId="0" fontId="37" fillId="0" borderId="0" xfId="0" applyFont="1" applyAlignment="1">
      <alignment vertical="center"/>
    </xf>
    <xf numFmtId="0" fontId="38" fillId="0" borderId="47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8" fillId="0" borderId="54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9" fillId="0" borderId="32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35" fillId="0" borderId="56" xfId="61" applyFont="1" applyFill="1" applyBorder="1" applyAlignment="1">
      <alignment horizontal="right" vertical="center"/>
      <protection/>
    </xf>
    <xf numFmtId="0" fontId="41" fillId="0" borderId="35" xfId="0" applyFont="1" applyFill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/>
    </xf>
    <xf numFmtId="3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 vertical="center" shrinkToFit="1"/>
    </xf>
    <xf numFmtId="0" fontId="35" fillId="0" borderId="57" xfId="61" applyFont="1" applyFill="1" applyBorder="1" applyAlignment="1">
      <alignment horizontal="right" vertical="center"/>
      <protection/>
    </xf>
    <xf numFmtId="0" fontId="38" fillId="0" borderId="0" xfId="0" applyFont="1" applyFill="1" applyBorder="1" applyAlignment="1">
      <alignment horizontal="center" vertical="center"/>
    </xf>
    <xf numFmtId="0" fontId="26" fillId="24" borderId="58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59" xfId="0" applyFont="1" applyFill="1" applyBorder="1" applyAlignment="1">
      <alignment horizontal="center" vertical="center"/>
    </xf>
    <xf numFmtId="0" fontId="21" fillId="24" borderId="60" xfId="0" applyFont="1" applyFill="1" applyBorder="1" applyAlignment="1">
      <alignment horizontal="center" vertical="center"/>
    </xf>
    <xf numFmtId="0" fontId="21" fillId="24" borderId="61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35" fillId="0" borderId="62" xfId="61" applyFont="1" applyFill="1" applyBorder="1" applyAlignment="1">
      <alignment horizontal="right" vertical="center"/>
      <protection/>
    </xf>
    <xf numFmtId="0" fontId="34" fillId="0" borderId="63" xfId="61" applyFont="1" applyFill="1" applyBorder="1">
      <alignment vertical="center"/>
      <protection/>
    </xf>
    <xf numFmtId="0" fontId="35" fillId="0" borderId="20" xfId="61" applyFont="1" applyFill="1" applyBorder="1" applyAlignment="1">
      <alignment horizontal="right" vertical="center"/>
      <protection/>
    </xf>
    <xf numFmtId="0" fontId="21" fillId="24" borderId="6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34" fillId="0" borderId="66" xfId="61" applyFont="1" applyFill="1" applyBorder="1">
      <alignment vertical="center"/>
      <protection/>
    </xf>
    <xf numFmtId="0" fontId="33" fillId="0" borderId="67" xfId="0" applyFont="1" applyFill="1" applyBorder="1" applyAlignment="1">
      <alignment vertical="center"/>
    </xf>
    <xf numFmtId="0" fontId="24" fillId="0" borderId="64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34" fillId="0" borderId="68" xfId="61" applyFont="1" applyFill="1" applyBorder="1">
      <alignment vertical="center"/>
      <protection/>
    </xf>
    <xf numFmtId="0" fontId="35" fillId="0" borderId="69" xfId="61" applyFont="1" applyFill="1" applyBorder="1" applyAlignment="1">
      <alignment horizontal="right" vertical="center"/>
      <protection/>
    </xf>
    <xf numFmtId="0" fontId="38" fillId="0" borderId="70" xfId="0" applyFont="1" applyFill="1" applyBorder="1" applyAlignment="1">
      <alignment horizontal="center" vertical="center"/>
    </xf>
    <xf numFmtId="57" fontId="23" fillId="0" borderId="0" xfId="0" applyNumberFormat="1" applyFont="1" applyAlignment="1">
      <alignment horizontal="right"/>
    </xf>
    <xf numFmtId="18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52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53" fillId="0" borderId="26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42" fillId="25" borderId="71" xfId="0" applyFont="1" applyFill="1" applyBorder="1" applyAlignment="1">
      <alignment vertical="center"/>
    </xf>
    <xf numFmtId="0" fontId="42" fillId="26" borderId="71" xfId="0" applyFont="1" applyFill="1" applyBorder="1" applyAlignment="1">
      <alignment vertical="center"/>
    </xf>
    <xf numFmtId="0" fontId="42" fillId="25" borderId="71" xfId="0" applyFont="1" applyFill="1" applyBorder="1" applyAlignment="1">
      <alignment horizont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27" borderId="71" xfId="0" applyFont="1" applyFill="1" applyBorder="1" applyAlignment="1">
      <alignment horizontal="center"/>
    </xf>
    <xf numFmtId="0" fontId="42" fillId="7" borderId="71" xfId="0" applyFont="1" applyFill="1" applyBorder="1" applyAlignment="1">
      <alignment horizontal="center"/>
    </xf>
    <xf numFmtId="0" fontId="42" fillId="0" borderId="71" xfId="0" applyFont="1" applyFill="1" applyBorder="1" applyAlignment="1">
      <alignment horizontal="center"/>
    </xf>
    <xf numFmtId="0" fontId="42" fillId="0" borderId="71" xfId="0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2" fillId="0" borderId="71" xfId="61" applyFont="1" applyFill="1" applyBorder="1" applyAlignment="1">
      <alignment horizontal="center" vertical="center"/>
      <protection/>
    </xf>
    <xf numFmtId="0" fontId="42" fillId="0" borderId="71" xfId="61" applyFont="1" applyFill="1" applyBorder="1" applyAlignment="1">
      <alignment horizontal="right" vertical="center"/>
      <protection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28" borderId="71" xfId="0" applyFont="1" applyFill="1" applyBorder="1" applyAlignment="1">
      <alignment horizontal="center" vertical="center"/>
    </xf>
    <xf numFmtId="0" fontId="44" fillId="24" borderId="71" xfId="0" applyFont="1" applyFill="1" applyBorder="1" applyAlignment="1">
      <alignment horizontal="center" vertical="center" shrinkToFit="1"/>
    </xf>
    <xf numFmtId="0" fontId="54" fillId="0" borderId="72" xfId="0" applyFont="1" applyFill="1" applyBorder="1" applyAlignment="1">
      <alignment horizontal="center" vertical="center" shrinkToFit="1"/>
    </xf>
    <xf numFmtId="0" fontId="44" fillId="24" borderId="21" xfId="0" applyFont="1" applyFill="1" applyBorder="1" applyAlignment="1">
      <alignment horizontal="center" vertical="center"/>
    </xf>
    <xf numFmtId="0" fontId="42" fillId="0" borderId="71" xfId="0" applyFont="1" applyBorder="1" applyAlignment="1">
      <alignment horizontal="right" vertical="center"/>
    </xf>
    <xf numFmtId="0" fontId="43" fillId="0" borderId="71" xfId="0" applyFont="1" applyFill="1" applyBorder="1" applyAlignment="1">
      <alignment horizontal="right" vertical="center" shrinkToFit="1"/>
    </xf>
    <xf numFmtId="0" fontId="43" fillId="0" borderId="0" xfId="0" applyFont="1" applyFill="1" applyAlignment="1">
      <alignment vertical="center"/>
    </xf>
    <xf numFmtId="0" fontId="43" fillId="0" borderId="21" xfId="0" applyFont="1" applyFill="1" applyBorder="1" applyAlignment="1">
      <alignment horizontal="center" vertical="center"/>
    </xf>
    <xf numFmtId="38" fontId="42" fillId="0" borderId="71" xfId="49" applyFont="1" applyBorder="1" applyAlignment="1">
      <alignment vertical="center"/>
    </xf>
    <xf numFmtId="0" fontId="42" fillId="28" borderId="0" xfId="0" applyFont="1" applyFill="1" applyAlignment="1">
      <alignment vertical="center"/>
    </xf>
    <xf numFmtId="38" fontId="42" fillId="28" borderId="0" xfId="49" applyFont="1" applyFill="1" applyAlignment="1">
      <alignment vertical="center"/>
    </xf>
    <xf numFmtId="0" fontId="42" fillId="29" borderId="0" xfId="0" applyFont="1" applyFill="1" applyAlignment="1">
      <alignment vertical="center"/>
    </xf>
    <xf numFmtId="38" fontId="42" fillId="29" borderId="0" xfId="0" applyNumberFormat="1" applyFont="1" applyFill="1" applyAlignment="1">
      <alignment vertical="center"/>
    </xf>
    <xf numFmtId="0" fontId="42" fillId="26" borderId="16" xfId="0" applyFont="1" applyFill="1" applyBorder="1" applyAlignment="1">
      <alignment vertical="center"/>
    </xf>
    <xf numFmtId="0" fontId="42" fillId="26" borderId="16" xfId="0" applyFont="1" applyFill="1" applyBorder="1" applyAlignment="1">
      <alignment horizontal="center"/>
    </xf>
    <xf numFmtId="38" fontId="42" fillId="0" borderId="16" xfId="49" applyFont="1" applyBorder="1" applyAlignment="1">
      <alignment vertical="center"/>
    </xf>
    <xf numFmtId="0" fontId="23" fillId="24" borderId="73" xfId="0" applyFont="1" applyFill="1" applyBorder="1" applyAlignment="1">
      <alignment horizontal="center" vertical="center"/>
    </xf>
    <xf numFmtId="0" fontId="23" fillId="24" borderId="74" xfId="0" applyFont="1" applyFill="1" applyBorder="1" applyAlignment="1">
      <alignment horizontal="center" vertical="center"/>
    </xf>
    <xf numFmtId="0" fontId="23" fillId="24" borderId="75" xfId="0" applyFont="1" applyFill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3" fillId="24" borderId="78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9" fillId="27" borderId="34" xfId="0" applyFont="1" applyFill="1" applyBorder="1" applyAlignment="1">
      <alignment horizontal="center" vertical="center"/>
    </xf>
    <xf numFmtId="0" fontId="29" fillId="27" borderId="80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/>
    </xf>
    <xf numFmtId="0" fontId="31" fillId="30" borderId="81" xfId="0" applyFont="1" applyFill="1" applyBorder="1" applyAlignment="1">
      <alignment horizontal="center" vertical="center"/>
    </xf>
    <xf numFmtId="0" fontId="31" fillId="30" borderId="82" xfId="0" applyFont="1" applyFill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28" borderId="71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28" borderId="0" xfId="0" applyFont="1" applyFill="1" applyAlignment="1">
      <alignment horizontal="center" vertical="center" wrapText="1"/>
    </xf>
    <xf numFmtId="0" fontId="42" fillId="28" borderId="7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45</xdr:row>
      <xdr:rowOff>114300</xdr:rowOff>
    </xdr:from>
    <xdr:to>
      <xdr:col>15</xdr:col>
      <xdr:colOff>342900</xdr:colOff>
      <xdr:row>46</xdr:row>
      <xdr:rowOff>190500</xdr:rowOff>
    </xdr:to>
    <xdr:sp>
      <xdr:nvSpPr>
        <xdr:cNvPr id="1" name="右矢印 1"/>
        <xdr:cNvSpPr>
          <a:spLocks/>
        </xdr:cNvSpPr>
      </xdr:nvSpPr>
      <xdr:spPr>
        <a:xfrm>
          <a:off x="12639675" y="17487900"/>
          <a:ext cx="409575" cy="4572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view="pageBreakPreview" zoomScale="8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8.8984375" defaultRowHeight="14.25"/>
  <cols>
    <col min="1" max="1" width="3.296875" style="0" customWidth="1"/>
    <col min="2" max="2" width="5.796875" style="0" customWidth="1"/>
    <col min="3" max="3" width="16.796875" style="1" customWidth="1"/>
    <col min="4" max="7" width="9.796875" style="4" customWidth="1"/>
    <col min="8" max="8" width="3.3984375" style="0" customWidth="1"/>
    <col min="9" max="9" width="5.796875" style="0" customWidth="1"/>
    <col min="10" max="10" width="16.796875" style="0" customWidth="1"/>
    <col min="11" max="14" width="9.796875" style="0" customWidth="1"/>
    <col min="15" max="15" width="3.09765625" style="0" customWidth="1"/>
    <col min="16" max="16" width="5.796875" style="0" customWidth="1"/>
    <col min="17" max="17" width="16.796875" style="0" customWidth="1"/>
    <col min="18" max="19" width="9.796875" style="0" customWidth="1"/>
    <col min="20" max="20" width="10.796875" style="0" customWidth="1"/>
    <col min="21" max="21" width="9.796875" style="0" customWidth="1"/>
    <col min="22" max="30" width="8.8984375" style="0" customWidth="1"/>
    <col min="31" max="31" width="9.09765625" style="0" customWidth="1"/>
  </cols>
  <sheetData>
    <row r="1" spans="1:22" s="4" customFormat="1" ht="45" customHeight="1">
      <c r="A1" s="94">
        <v>5</v>
      </c>
      <c r="E1" s="171" t="s">
        <v>150</v>
      </c>
      <c r="F1" s="171"/>
      <c r="G1" s="171"/>
      <c r="H1" s="171"/>
      <c r="I1" s="171"/>
      <c r="J1" s="171"/>
      <c r="K1" s="171"/>
      <c r="L1" s="171"/>
      <c r="M1" s="171"/>
      <c r="N1" s="171"/>
      <c r="P1" s="170" t="s">
        <v>125</v>
      </c>
      <c r="Q1" s="170"/>
      <c r="R1" s="170"/>
      <c r="S1" s="170"/>
      <c r="T1" s="170"/>
      <c r="U1" s="170"/>
      <c r="V1" s="4" t="s">
        <v>122</v>
      </c>
    </row>
    <row r="2" spans="9:21" ht="33.75" customHeight="1" thickBot="1">
      <c r="I2" s="68"/>
      <c r="L2" s="127"/>
      <c r="S2" s="124">
        <f>DATE(2017,8,4)</f>
        <v>42951</v>
      </c>
      <c r="T2" s="125">
        <f>TIME(23,0,0)</f>
        <v>0.9583333333333334</v>
      </c>
      <c r="U2" s="126" t="s">
        <v>204</v>
      </c>
    </row>
    <row r="3" spans="2:21" ht="27" customHeight="1">
      <c r="B3" s="174" t="s">
        <v>0</v>
      </c>
      <c r="C3" s="168" t="s">
        <v>1</v>
      </c>
      <c r="D3" s="177" t="s">
        <v>2</v>
      </c>
      <c r="E3" s="178"/>
      <c r="F3" s="179" t="s">
        <v>3</v>
      </c>
      <c r="G3" s="180"/>
      <c r="H3" s="2"/>
      <c r="I3" s="174" t="s">
        <v>0</v>
      </c>
      <c r="J3" s="168" t="s">
        <v>1</v>
      </c>
      <c r="K3" s="177" t="s">
        <v>2</v>
      </c>
      <c r="L3" s="178"/>
      <c r="M3" s="179" t="s">
        <v>3</v>
      </c>
      <c r="N3" s="180"/>
      <c r="P3" s="174" t="s">
        <v>0</v>
      </c>
      <c r="Q3" s="168" t="s">
        <v>1</v>
      </c>
      <c r="R3" s="177" t="s">
        <v>2</v>
      </c>
      <c r="S3" s="178"/>
      <c r="T3" s="179" t="s">
        <v>3</v>
      </c>
      <c r="U3" s="180"/>
    </row>
    <row r="4" spans="2:21" ht="32.25" customHeight="1" thickBot="1">
      <c r="B4" s="175"/>
      <c r="C4" s="169"/>
      <c r="D4" s="26" t="s">
        <v>130</v>
      </c>
      <c r="E4" s="36" t="s">
        <v>131</v>
      </c>
      <c r="F4" s="37" t="s">
        <v>130</v>
      </c>
      <c r="G4" s="29" t="s">
        <v>131</v>
      </c>
      <c r="H4" s="2"/>
      <c r="I4" s="175"/>
      <c r="J4" s="169"/>
      <c r="K4" s="26" t="s">
        <v>130</v>
      </c>
      <c r="L4" s="36" t="s">
        <v>131</v>
      </c>
      <c r="M4" s="37" t="s">
        <v>130</v>
      </c>
      <c r="N4" s="29" t="s">
        <v>131</v>
      </c>
      <c r="P4" s="175"/>
      <c r="Q4" s="169"/>
      <c r="R4" s="26" t="s">
        <v>130</v>
      </c>
      <c r="S4" s="36" t="s">
        <v>131</v>
      </c>
      <c r="T4" s="37" t="s">
        <v>130</v>
      </c>
      <c r="U4" s="29" t="s">
        <v>131</v>
      </c>
    </row>
    <row r="5" spans="2:21" ht="30" customHeight="1" thickBot="1">
      <c r="B5" s="59" t="s">
        <v>5</v>
      </c>
      <c r="C5" s="60" t="s">
        <v>132</v>
      </c>
      <c r="D5" s="69"/>
      <c r="E5" s="70"/>
      <c r="F5" s="93">
        <v>2</v>
      </c>
      <c r="G5" s="71">
        <v>4</v>
      </c>
      <c r="H5" s="57"/>
      <c r="I5" s="66" t="s">
        <v>6</v>
      </c>
      <c r="J5" s="67" t="s">
        <v>145</v>
      </c>
      <c r="K5" s="84"/>
      <c r="L5" s="98"/>
      <c r="M5" s="85"/>
      <c r="N5" s="86"/>
      <c r="O5" s="58"/>
      <c r="P5" s="61" t="s">
        <v>7</v>
      </c>
      <c r="Q5" s="62" t="s">
        <v>151</v>
      </c>
      <c r="R5" s="42">
        <v>4</v>
      </c>
      <c r="S5" s="98">
        <v>5</v>
      </c>
      <c r="T5" s="87">
        <v>12</v>
      </c>
      <c r="U5" s="86">
        <v>9</v>
      </c>
    </row>
    <row r="6" spans="2:21" ht="30" customHeight="1">
      <c r="B6" s="61" t="s">
        <v>8</v>
      </c>
      <c r="C6" s="62" t="s">
        <v>93</v>
      </c>
      <c r="D6" s="72"/>
      <c r="E6" s="73"/>
      <c r="F6" s="74">
        <v>8</v>
      </c>
      <c r="G6" s="75">
        <v>17</v>
      </c>
      <c r="H6" s="57"/>
      <c r="I6" s="63" t="s">
        <v>10</v>
      </c>
      <c r="J6" s="64" t="s">
        <v>129</v>
      </c>
      <c r="K6" s="72"/>
      <c r="L6" s="77"/>
      <c r="M6" s="78">
        <v>16</v>
      </c>
      <c r="N6" s="75">
        <v>30</v>
      </c>
      <c r="O6" s="58"/>
      <c r="P6" s="63" t="s">
        <v>11</v>
      </c>
      <c r="Q6" s="64" t="s">
        <v>152</v>
      </c>
      <c r="R6" s="72"/>
      <c r="S6" s="77"/>
      <c r="T6" s="78"/>
      <c r="U6" s="75"/>
    </row>
    <row r="7" spans="2:21" ht="30" customHeight="1">
      <c r="B7" s="63" t="s">
        <v>12</v>
      </c>
      <c r="C7" s="64" t="s">
        <v>79</v>
      </c>
      <c r="D7" s="76"/>
      <c r="E7" s="77"/>
      <c r="F7" s="78">
        <v>13</v>
      </c>
      <c r="G7" s="79">
        <v>14</v>
      </c>
      <c r="H7" s="57"/>
      <c r="I7" s="63" t="s">
        <v>14</v>
      </c>
      <c r="J7" s="64" t="s">
        <v>172</v>
      </c>
      <c r="K7" s="76">
        <v>11</v>
      </c>
      <c r="L7" s="77">
        <v>13</v>
      </c>
      <c r="M7" s="78">
        <v>17</v>
      </c>
      <c r="N7" s="79">
        <v>18</v>
      </c>
      <c r="O7" s="58"/>
      <c r="P7" s="63" t="s">
        <v>15</v>
      </c>
      <c r="Q7" s="64" t="s">
        <v>123</v>
      </c>
      <c r="R7" s="76">
        <v>1</v>
      </c>
      <c r="S7" s="77">
        <v>9</v>
      </c>
      <c r="T7" s="78">
        <v>8</v>
      </c>
      <c r="U7" s="79">
        <v>14</v>
      </c>
    </row>
    <row r="8" spans="2:21" ht="30" customHeight="1">
      <c r="B8" s="63" t="s">
        <v>16</v>
      </c>
      <c r="C8" s="64" t="s">
        <v>111</v>
      </c>
      <c r="D8" s="76"/>
      <c r="E8" s="80">
        <v>3</v>
      </c>
      <c r="F8" s="81">
        <v>7</v>
      </c>
      <c r="G8" s="79">
        <v>13</v>
      </c>
      <c r="H8" s="57"/>
      <c r="I8" s="63" t="s">
        <v>18</v>
      </c>
      <c r="J8" s="64" t="s">
        <v>173</v>
      </c>
      <c r="K8" s="76"/>
      <c r="L8" s="80">
        <v>2</v>
      </c>
      <c r="M8" s="81">
        <v>12</v>
      </c>
      <c r="N8" s="79">
        <v>13</v>
      </c>
      <c r="O8" s="58"/>
      <c r="P8" s="63" t="s">
        <v>19</v>
      </c>
      <c r="Q8" s="64" t="s">
        <v>153</v>
      </c>
      <c r="R8" s="76">
        <v>8</v>
      </c>
      <c r="S8" s="80">
        <v>6</v>
      </c>
      <c r="T8" s="81">
        <v>10</v>
      </c>
      <c r="U8" s="79">
        <v>7</v>
      </c>
    </row>
    <row r="9" spans="2:21" ht="30" customHeight="1">
      <c r="B9" s="63" t="s">
        <v>20</v>
      </c>
      <c r="C9" s="64" t="s">
        <v>83</v>
      </c>
      <c r="D9" s="76"/>
      <c r="E9" s="80"/>
      <c r="F9" s="81">
        <v>10</v>
      </c>
      <c r="G9" s="79">
        <v>6</v>
      </c>
      <c r="H9" s="57"/>
      <c r="I9" s="63" t="s">
        <v>22</v>
      </c>
      <c r="J9" s="64" t="s">
        <v>174</v>
      </c>
      <c r="K9" s="76"/>
      <c r="L9" s="80">
        <v>10</v>
      </c>
      <c r="M9" s="81"/>
      <c r="N9" s="79">
        <v>3</v>
      </c>
      <c r="O9" s="58"/>
      <c r="P9" s="63" t="s">
        <v>23</v>
      </c>
      <c r="Q9" s="64" t="s">
        <v>154</v>
      </c>
      <c r="R9" s="76">
        <v>3</v>
      </c>
      <c r="S9" s="80">
        <v>16</v>
      </c>
      <c r="T9" s="81">
        <v>16</v>
      </c>
      <c r="U9" s="79">
        <v>14</v>
      </c>
    </row>
    <row r="10" spans="2:21" ht="30" customHeight="1">
      <c r="B10" s="63" t="s">
        <v>24</v>
      </c>
      <c r="C10" s="64" t="s">
        <v>90</v>
      </c>
      <c r="D10" s="76">
        <v>16</v>
      </c>
      <c r="E10" s="80">
        <v>8</v>
      </c>
      <c r="F10" s="81">
        <v>8</v>
      </c>
      <c r="G10" s="79">
        <v>10</v>
      </c>
      <c r="H10" s="57"/>
      <c r="I10" s="63" t="s">
        <v>25</v>
      </c>
      <c r="J10" s="64" t="s">
        <v>175</v>
      </c>
      <c r="K10" s="76"/>
      <c r="L10" s="80"/>
      <c r="M10" s="81">
        <v>22</v>
      </c>
      <c r="N10" s="79">
        <v>9</v>
      </c>
      <c r="O10" s="58"/>
      <c r="P10" s="63" t="s">
        <v>26</v>
      </c>
      <c r="Q10" s="64" t="s">
        <v>142</v>
      </c>
      <c r="R10" s="76"/>
      <c r="S10" s="80"/>
      <c r="T10" s="81"/>
      <c r="U10" s="79"/>
    </row>
    <row r="11" spans="2:21" ht="30" customHeight="1">
      <c r="B11" s="63" t="s">
        <v>27</v>
      </c>
      <c r="C11" s="64" t="s">
        <v>87</v>
      </c>
      <c r="D11" s="76"/>
      <c r="E11" s="80"/>
      <c r="F11" s="81">
        <v>8</v>
      </c>
      <c r="G11" s="79">
        <v>14</v>
      </c>
      <c r="H11" s="57"/>
      <c r="I11" s="63" t="s">
        <v>28</v>
      </c>
      <c r="J11" s="64" t="s">
        <v>176</v>
      </c>
      <c r="K11" s="76"/>
      <c r="L11" s="80"/>
      <c r="M11" s="81"/>
      <c r="N11" s="79"/>
      <c r="O11" s="58"/>
      <c r="P11" s="63" t="s">
        <v>29</v>
      </c>
      <c r="Q11" s="64" t="s">
        <v>155</v>
      </c>
      <c r="R11" s="76"/>
      <c r="S11" s="80"/>
      <c r="T11" s="81"/>
      <c r="U11" s="79"/>
    </row>
    <row r="12" spans="2:21" ht="30" customHeight="1">
      <c r="B12" s="63" t="s">
        <v>30</v>
      </c>
      <c r="C12" s="64" t="s">
        <v>71</v>
      </c>
      <c r="D12" s="76"/>
      <c r="E12" s="80"/>
      <c r="F12" s="81">
        <v>8</v>
      </c>
      <c r="G12" s="79">
        <v>17</v>
      </c>
      <c r="H12" s="57"/>
      <c r="I12" s="63" t="s">
        <v>32</v>
      </c>
      <c r="J12" s="64" t="s">
        <v>177</v>
      </c>
      <c r="K12" s="76"/>
      <c r="L12" s="80"/>
      <c r="M12" s="81"/>
      <c r="N12" s="79"/>
      <c r="O12" s="58"/>
      <c r="P12" s="63" t="s">
        <v>33</v>
      </c>
      <c r="Q12" s="64" t="s">
        <v>156</v>
      </c>
      <c r="R12" s="76">
        <v>2</v>
      </c>
      <c r="S12" s="80">
        <v>3</v>
      </c>
      <c r="T12" s="81">
        <v>9</v>
      </c>
      <c r="U12" s="79">
        <v>17</v>
      </c>
    </row>
    <row r="13" spans="2:27" ht="30" customHeight="1">
      <c r="B13" s="63" t="s">
        <v>34</v>
      </c>
      <c r="C13" s="64" t="s">
        <v>67</v>
      </c>
      <c r="D13" s="76">
        <v>1</v>
      </c>
      <c r="E13" s="80">
        <v>1</v>
      </c>
      <c r="F13" s="32">
        <v>3</v>
      </c>
      <c r="G13" s="33">
        <v>9</v>
      </c>
      <c r="H13" s="57"/>
      <c r="I13" s="63" t="s">
        <v>36</v>
      </c>
      <c r="J13" s="64" t="s">
        <v>178</v>
      </c>
      <c r="K13" s="76"/>
      <c r="L13" s="80"/>
      <c r="M13" s="81">
        <v>2</v>
      </c>
      <c r="N13" s="79">
        <v>3</v>
      </c>
      <c r="O13" s="58"/>
      <c r="P13" s="63" t="s">
        <v>37</v>
      </c>
      <c r="Q13" s="64" t="s">
        <v>157</v>
      </c>
      <c r="R13" s="76">
        <v>5</v>
      </c>
      <c r="S13" s="80">
        <v>10</v>
      </c>
      <c r="T13" s="81">
        <v>10</v>
      </c>
      <c r="U13" s="79">
        <v>24</v>
      </c>
      <c r="AA13" s="92"/>
    </row>
    <row r="14" spans="2:28" ht="30" customHeight="1">
      <c r="B14" s="63" t="s">
        <v>38</v>
      </c>
      <c r="C14" s="64" t="s">
        <v>51</v>
      </c>
      <c r="D14" s="76">
        <v>6</v>
      </c>
      <c r="E14" s="80">
        <v>4</v>
      </c>
      <c r="F14" s="81">
        <v>9</v>
      </c>
      <c r="G14" s="79">
        <v>12</v>
      </c>
      <c r="H14" s="57"/>
      <c r="I14" s="63" t="s">
        <v>40</v>
      </c>
      <c r="J14" s="64" t="s">
        <v>179</v>
      </c>
      <c r="K14" s="76"/>
      <c r="L14" s="39"/>
      <c r="M14" s="32">
        <v>14</v>
      </c>
      <c r="N14" s="33">
        <v>1</v>
      </c>
      <c r="O14" s="58"/>
      <c r="P14" s="63" t="s">
        <v>41</v>
      </c>
      <c r="Q14" s="64" t="s">
        <v>158</v>
      </c>
      <c r="R14" s="76">
        <v>8</v>
      </c>
      <c r="S14" s="80">
        <v>11</v>
      </c>
      <c r="T14" s="81">
        <v>13</v>
      </c>
      <c r="U14" s="79">
        <v>5</v>
      </c>
      <c r="AA14" s="92"/>
      <c r="AB14" s="92"/>
    </row>
    <row r="15" spans="2:21" ht="30" customHeight="1">
      <c r="B15" s="63" t="s">
        <v>42</v>
      </c>
      <c r="C15" s="64" t="s">
        <v>47</v>
      </c>
      <c r="D15" s="76"/>
      <c r="E15" s="80"/>
      <c r="F15" s="81">
        <v>6</v>
      </c>
      <c r="G15" s="79">
        <v>11</v>
      </c>
      <c r="H15" s="57"/>
      <c r="I15" s="63" t="s">
        <v>44</v>
      </c>
      <c r="J15" s="64" t="s">
        <v>180</v>
      </c>
      <c r="K15" s="76">
        <v>2</v>
      </c>
      <c r="L15" s="80">
        <v>1</v>
      </c>
      <c r="M15" s="81">
        <v>5</v>
      </c>
      <c r="N15" s="79">
        <v>5</v>
      </c>
      <c r="O15" s="58"/>
      <c r="P15" s="63" t="s">
        <v>45</v>
      </c>
      <c r="Q15" s="64" t="s">
        <v>159</v>
      </c>
      <c r="R15" s="76"/>
      <c r="S15" s="80"/>
      <c r="T15" s="81"/>
      <c r="U15" s="79"/>
    </row>
    <row r="16" spans="2:21" ht="30" customHeight="1">
      <c r="B16" s="63" t="s">
        <v>46</v>
      </c>
      <c r="C16" s="64" t="s">
        <v>43</v>
      </c>
      <c r="D16" s="76">
        <v>16</v>
      </c>
      <c r="E16" s="80">
        <v>5</v>
      </c>
      <c r="F16" s="81">
        <v>5</v>
      </c>
      <c r="G16" s="79"/>
      <c r="H16" s="57"/>
      <c r="I16" s="63" t="s">
        <v>48</v>
      </c>
      <c r="J16" s="64" t="s">
        <v>181</v>
      </c>
      <c r="K16" s="76"/>
      <c r="L16" s="80">
        <v>4</v>
      </c>
      <c r="M16" s="32">
        <v>12</v>
      </c>
      <c r="N16" s="33">
        <v>28</v>
      </c>
      <c r="O16" s="58"/>
      <c r="P16" s="63" t="s">
        <v>49</v>
      </c>
      <c r="Q16" s="64" t="s">
        <v>160</v>
      </c>
      <c r="R16" s="131">
        <v>10</v>
      </c>
      <c r="S16" s="132">
        <v>8</v>
      </c>
      <c r="T16" s="129">
        <v>11</v>
      </c>
      <c r="U16" s="130">
        <v>15</v>
      </c>
    </row>
    <row r="17" spans="2:21" ht="30" customHeight="1">
      <c r="B17" s="63" t="s">
        <v>50</v>
      </c>
      <c r="C17" s="64" t="s">
        <v>97</v>
      </c>
      <c r="D17" s="76"/>
      <c r="E17" s="80"/>
      <c r="F17" s="81"/>
      <c r="G17" s="79"/>
      <c r="H17" s="57"/>
      <c r="I17" s="63" t="s">
        <v>52</v>
      </c>
      <c r="J17" s="64" t="s">
        <v>182</v>
      </c>
      <c r="K17" s="131">
        <v>5</v>
      </c>
      <c r="L17" s="132">
        <v>12</v>
      </c>
      <c r="M17" s="81">
        <v>11</v>
      </c>
      <c r="N17" s="79">
        <v>10</v>
      </c>
      <c r="O17" s="58"/>
      <c r="P17" s="63" t="s">
        <v>53</v>
      </c>
      <c r="Q17" s="64" t="s">
        <v>161</v>
      </c>
      <c r="R17" s="76"/>
      <c r="S17" s="80"/>
      <c r="T17" s="81"/>
      <c r="U17" s="79"/>
    </row>
    <row r="18" spans="2:21" ht="30" customHeight="1">
      <c r="B18" s="63" t="s">
        <v>54</v>
      </c>
      <c r="C18" s="64" t="s">
        <v>194</v>
      </c>
      <c r="D18" s="76">
        <v>1</v>
      </c>
      <c r="E18" s="80">
        <v>7</v>
      </c>
      <c r="F18" s="81">
        <v>7</v>
      </c>
      <c r="G18" s="79">
        <v>14</v>
      </c>
      <c r="H18" s="57"/>
      <c r="I18" s="63" t="s">
        <v>56</v>
      </c>
      <c r="J18" s="64" t="s">
        <v>183</v>
      </c>
      <c r="K18" s="76"/>
      <c r="L18" s="80"/>
      <c r="M18" s="81"/>
      <c r="N18" s="79"/>
      <c r="O18" s="58"/>
      <c r="P18" s="63" t="s">
        <v>57</v>
      </c>
      <c r="Q18" s="64" t="s">
        <v>162</v>
      </c>
      <c r="R18" s="76"/>
      <c r="S18" s="80"/>
      <c r="T18" s="81"/>
      <c r="U18" s="79"/>
    </row>
    <row r="19" spans="2:21" ht="30" customHeight="1">
      <c r="B19" s="63" t="s">
        <v>58</v>
      </c>
      <c r="C19" s="64" t="s">
        <v>55</v>
      </c>
      <c r="D19" s="76">
        <v>3</v>
      </c>
      <c r="E19" s="80">
        <v>3</v>
      </c>
      <c r="F19" s="81">
        <v>7</v>
      </c>
      <c r="G19" s="79">
        <v>15</v>
      </c>
      <c r="H19" s="57"/>
      <c r="I19" s="63" t="s">
        <v>60</v>
      </c>
      <c r="J19" s="64" t="s">
        <v>184</v>
      </c>
      <c r="K19" s="88">
        <v>1</v>
      </c>
      <c r="L19" s="89">
        <v>15</v>
      </c>
      <c r="M19" s="90">
        <v>13</v>
      </c>
      <c r="N19" s="91">
        <v>17</v>
      </c>
      <c r="O19" s="58"/>
      <c r="P19" s="63" t="s">
        <v>61</v>
      </c>
      <c r="Q19" s="64" t="s">
        <v>163</v>
      </c>
      <c r="R19" s="76"/>
      <c r="S19" s="80"/>
      <c r="T19" s="81"/>
      <c r="U19" s="79"/>
    </row>
    <row r="20" spans="2:21" ht="30" customHeight="1">
      <c r="B20" s="63" t="s">
        <v>62</v>
      </c>
      <c r="C20" s="64" t="s">
        <v>103</v>
      </c>
      <c r="D20" s="76"/>
      <c r="E20" s="80"/>
      <c r="F20" s="81">
        <v>6</v>
      </c>
      <c r="G20" s="79">
        <v>7</v>
      </c>
      <c r="H20" s="57"/>
      <c r="I20" s="63" t="s">
        <v>64</v>
      </c>
      <c r="J20" s="64" t="s">
        <v>185</v>
      </c>
      <c r="K20" s="76">
        <v>1</v>
      </c>
      <c r="L20" s="80">
        <v>4</v>
      </c>
      <c r="M20" s="81">
        <v>14</v>
      </c>
      <c r="N20" s="79">
        <v>10</v>
      </c>
      <c r="O20" s="58"/>
      <c r="P20" s="63" t="s">
        <v>65</v>
      </c>
      <c r="Q20" s="64" t="s">
        <v>143</v>
      </c>
      <c r="R20" s="76"/>
      <c r="S20" s="80"/>
      <c r="T20" s="81"/>
      <c r="U20" s="79"/>
    </row>
    <row r="21" spans="2:21" ht="30" customHeight="1">
      <c r="B21" s="63" t="s">
        <v>66</v>
      </c>
      <c r="C21" s="64" t="s">
        <v>75</v>
      </c>
      <c r="D21" s="76">
        <v>5</v>
      </c>
      <c r="E21" s="39">
        <v>3</v>
      </c>
      <c r="F21" s="32">
        <v>12</v>
      </c>
      <c r="G21" s="33">
        <v>8</v>
      </c>
      <c r="H21" s="57"/>
      <c r="I21" s="63" t="s">
        <v>68</v>
      </c>
      <c r="J21" s="64" t="s">
        <v>186</v>
      </c>
      <c r="K21" s="76"/>
      <c r="L21" s="80"/>
      <c r="M21" s="81">
        <v>2</v>
      </c>
      <c r="N21" s="79">
        <v>11</v>
      </c>
      <c r="O21" s="58"/>
      <c r="P21" s="63" t="s">
        <v>69</v>
      </c>
      <c r="Q21" s="64" t="s">
        <v>164</v>
      </c>
      <c r="R21" s="76"/>
      <c r="S21" s="80"/>
      <c r="T21" s="81"/>
      <c r="U21" s="79"/>
    </row>
    <row r="22" spans="2:21" ht="30" customHeight="1">
      <c r="B22" s="63" t="s">
        <v>70</v>
      </c>
      <c r="C22" s="64" t="s">
        <v>39</v>
      </c>
      <c r="D22" s="76"/>
      <c r="E22" s="80"/>
      <c r="F22" s="81">
        <v>14</v>
      </c>
      <c r="G22" s="79">
        <v>7</v>
      </c>
      <c r="H22" s="57"/>
      <c r="I22" s="63" t="s">
        <v>72</v>
      </c>
      <c r="J22" s="64" t="s">
        <v>119</v>
      </c>
      <c r="K22" s="76">
        <v>1</v>
      </c>
      <c r="L22" s="80"/>
      <c r="M22" s="81">
        <v>1</v>
      </c>
      <c r="N22" s="79">
        <v>1</v>
      </c>
      <c r="O22" s="58"/>
      <c r="P22" s="63" t="s">
        <v>73</v>
      </c>
      <c r="Q22" s="64" t="s">
        <v>165</v>
      </c>
      <c r="R22" s="76"/>
      <c r="S22" s="80"/>
      <c r="T22" s="81"/>
      <c r="U22" s="79"/>
    </row>
    <row r="23" spans="2:21" ht="30" customHeight="1">
      <c r="B23" s="63" t="s">
        <v>74</v>
      </c>
      <c r="C23" s="64" t="s">
        <v>35</v>
      </c>
      <c r="D23" s="76"/>
      <c r="E23" s="80"/>
      <c r="F23" s="81">
        <v>12</v>
      </c>
      <c r="G23" s="79">
        <v>15</v>
      </c>
      <c r="H23" s="57"/>
      <c r="I23" s="63" t="s">
        <v>76</v>
      </c>
      <c r="J23" s="64" t="s">
        <v>187</v>
      </c>
      <c r="K23" s="76">
        <v>5</v>
      </c>
      <c r="L23" s="80">
        <v>3</v>
      </c>
      <c r="M23" s="81">
        <v>9</v>
      </c>
      <c r="N23" s="79">
        <v>5</v>
      </c>
      <c r="O23" s="58"/>
      <c r="P23" s="63" t="s">
        <v>77</v>
      </c>
      <c r="Q23" s="64" t="s">
        <v>166</v>
      </c>
      <c r="R23" s="76"/>
      <c r="S23" s="80"/>
      <c r="T23" s="81"/>
      <c r="U23" s="79"/>
    </row>
    <row r="24" spans="2:21" ht="30" customHeight="1">
      <c r="B24" s="63" t="s">
        <v>78</v>
      </c>
      <c r="C24" s="64" t="s">
        <v>31</v>
      </c>
      <c r="D24" s="76"/>
      <c r="E24" s="132">
        <v>2</v>
      </c>
      <c r="F24" s="129">
        <v>16</v>
      </c>
      <c r="G24" s="130">
        <v>19</v>
      </c>
      <c r="H24" s="57"/>
      <c r="I24" s="63" t="s">
        <v>80</v>
      </c>
      <c r="J24" s="64" t="s">
        <v>188</v>
      </c>
      <c r="K24" s="76">
        <v>9</v>
      </c>
      <c r="L24" s="80">
        <v>7</v>
      </c>
      <c r="M24" s="81">
        <v>9</v>
      </c>
      <c r="N24" s="79">
        <v>12</v>
      </c>
      <c r="O24" s="58"/>
      <c r="P24" s="63" t="s">
        <v>81</v>
      </c>
      <c r="Q24" s="64" t="s">
        <v>167</v>
      </c>
      <c r="R24" s="76">
        <v>2</v>
      </c>
      <c r="S24" s="80">
        <v>11</v>
      </c>
      <c r="T24" s="81">
        <v>10</v>
      </c>
      <c r="U24" s="79">
        <v>25</v>
      </c>
    </row>
    <row r="25" spans="2:21" ht="30" customHeight="1">
      <c r="B25" s="63" t="s">
        <v>82</v>
      </c>
      <c r="C25" s="64" t="s">
        <v>114</v>
      </c>
      <c r="D25" s="76"/>
      <c r="E25" s="80"/>
      <c r="F25" s="81">
        <v>3</v>
      </c>
      <c r="G25" s="79">
        <v>2</v>
      </c>
      <c r="H25" s="57"/>
      <c r="I25" s="63" t="s">
        <v>84</v>
      </c>
      <c r="J25" s="64" t="s">
        <v>189</v>
      </c>
      <c r="K25" s="76">
        <v>8</v>
      </c>
      <c r="L25" s="80">
        <v>1</v>
      </c>
      <c r="M25" s="81">
        <v>13</v>
      </c>
      <c r="N25" s="79">
        <v>10</v>
      </c>
      <c r="O25" s="58"/>
      <c r="P25" s="63" t="s">
        <v>85</v>
      </c>
      <c r="Q25" s="64" t="s">
        <v>168</v>
      </c>
      <c r="R25" s="76">
        <v>12</v>
      </c>
      <c r="S25" s="80">
        <v>7</v>
      </c>
      <c r="T25" s="81">
        <v>7</v>
      </c>
      <c r="U25" s="79">
        <v>11</v>
      </c>
    </row>
    <row r="26" spans="2:21" ht="30" customHeight="1">
      <c r="B26" s="63" t="s">
        <v>86</v>
      </c>
      <c r="C26" s="64" t="s">
        <v>17</v>
      </c>
      <c r="D26" s="76">
        <v>4</v>
      </c>
      <c r="E26" s="80"/>
      <c r="F26" s="81">
        <v>7</v>
      </c>
      <c r="G26" s="79">
        <v>19</v>
      </c>
      <c r="H26" s="57"/>
      <c r="I26" s="63" t="s">
        <v>127</v>
      </c>
      <c r="J26" s="64" t="s">
        <v>190</v>
      </c>
      <c r="K26" s="76"/>
      <c r="L26" s="80"/>
      <c r="M26" s="32"/>
      <c r="N26" s="33"/>
      <c r="O26" s="58"/>
      <c r="P26" s="63" t="s">
        <v>126</v>
      </c>
      <c r="Q26" s="65" t="s">
        <v>169</v>
      </c>
      <c r="R26" s="76">
        <v>3</v>
      </c>
      <c r="S26" s="80"/>
      <c r="T26" s="81">
        <v>9</v>
      </c>
      <c r="U26" s="79">
        <v>18</v>
      </c>
    </row>
    <row r="27" spans="2:21" ht="30" customHeight="1">
      <c r="B27" s="63" t="s">
        <v>89</v>
      </c>
      <c r="C27" s="64" t="s">
        <v>109</v>
      </c>
      <c r="D27" s="76">
        <v>1</v>
      </c>
      <c r="E27" s="80">
        <v>1</v>
      </c>
      <c r="F27" s="81">
        <v>4</v>
      </c>
      <c r="G27" s="79">
        <v>4</v>
      </c>
      <c r="H27" s="57"/>
      <c r="I27" s="63" t="s">
        <v>144</v>
      </c>
      <c r="J27" s="97" t="s">
        <v>191</v>
      </c>
      <c r="K27" s="76">
        <v>11</v>
      </c>
      <c r="L27" s="80">
        <v>5</v>
      </c>
      <c r="M27" s="81">
        <v>14</v>
      </c>
      <c r="N27" s="79">
        <v>7</v>
      </c>
      <c r="O27" s="58"/>
      <c r="P27" s="63" t="s">
        <v>141</v>
      </c>
      <c r="Q27" s="97" t="s">
        <v>170</v>
      </c>
      <c r="R27" s="76">
        <v>11</v>
      </c>
      <c r="S27" s="80">
        <v>18</v>
      </c>
      <c r="T27" s="32">
        <v>19</v>
      </c>
      <c r="U27" s="33">
        <v>8</v>
      </c>
    </row>
    <row r="28" spans="2:21" ht="30" customHeight="1">
      <c r="B28" s="63" t="s">
        <v>92</v>
      </c>
      <c r="C28" s="64" t="s">
        <v>13</v>
      </c>
      <c r="D28" s="76">
        <v>3</v>
      </c>
      <c r="E28" s="80">
        <v>3</v>
      </c>
      <c r="F28" s="81"/>
      <c r="G28" s="79">
        <v>3</v>
      </c>
      <c r="H28" s="117"/>
      <c r="I28" s="116" t="s">
        <v>146</v>
      </c>
      <c r="J28" s="97" t="s">
        <v>192</v>
      </c>
      <c r="K28" s="115">
        <v>4</v>
      </c>
      <c r="L28" s="79">
        <v>4</v>
      </c>
      <c r="M28" s="115"/>
      <c r="N28" s="79"/>
      <c r="O28" s="58"/>
      <c r="P28" s="63" t="s">
        <v>147</v>
      </c>
      <c r="Q28" s="113" t="s">
        <v>171</v>
      </c>
      <c r="R28" s="76">
        <v>6</v>
      </c>
      <c r="S28" s="80"/>
      <c r="T28" s="81">
        <v>10</v>
      </c>
      <c r="U28" s="79">
        <v>14</v>
      </c>
    </row>
    <row r="29" spans="2:21" ht="30" customHeight="1">
      <c r="B29" s="63" t="s">
        <v>94</v>
      </c>
      <c r="C29" s="64" t="s">
        <v>9</v>
      </c>
      <c r="D29" s="76">
        <v>4</v>
      </c>
      <c r="E29" s="80">
        <v>3</v>
      </c>
      <c r="F29" s="81">
        <v>2</v>
      </c>
      <c r="G29" s="79">
        <v>3</v>
      </c>
      <c r="H29" s="117"/>
      <c r="I29" s="116" t="s">
        <v>197</v>
      </c>
      <c r="J29" s="97" t="s">
        <v>193</v>
      </c>
      <c r="K29" s="115">
        <v>8</v>
      </c>
      <c r="L29" s="79">
        <v>4</v>
      </c>
      <c r="M29" s="115">
        <v>7</v>
      </c>
      <c r="N29" s="79">
        <v>17</v>
      </c>
      <c r="O29" s="58"/>
      <c r="P29" s="63"/>
      <c r="Q29" s="97"/>
      <c r="R29" s="81"/>
      <c r="S29" s="110"/>
      <c r="T29" s="81"/>
      <c r="U29" s="110"/>
    </row>
    <row r="30" spans="2:21" ht="30" customHeight="1">
      <c r="B30" s="63" t="s">
        <v>96</v>
      </c>
      <c r="C30" s="64" t="s">
        <v>21</v>
      </c>
      <c r="D30" s="76">
        <v>3</v>
      </c>
      <c r="E30" s="80"/>
      <c r="F30" s="81"/>
      <c r="G30" s="79">
        <v>7</v>
      </c>
      <c r="H30" s="117"/>
      <c r="I30" s="116" t="s">
        <v>198</v>
      </c>
      <c r="J30" s="97" t="s">
        <v>128</v>
      </c>
      <c r="K30" s="115">
        <v>1</v>
      </c>
      <c r="L30" s="79"/>
      <c r="M30" s="115">
        <v>8</v>
      </c>
      <c r="N30" s="79">
        <v>7</v>
      </c>
      <c r="O30" s="58"/>
      <c r="P30" s="63"/>
      <c r="Q30" s="111"/>
      <c r="R30" s="81"/>
      <c r="S30" s="110"/>
      <c r="T30" s="81"/>
      <c r="U30" s="110"/>
    </row>
    <row r="31" spans="2:21" ht="30" customHeight="1" thickBot="1">
      <c r="B31" s="63" t="s">
        <v>98</v>
      </c>
      <c r="C31" s="64" t="s">
        <v>59</v>
      </c>
      <c r="D31" s="76">
        <v>5</v>
      </c>
      <c r="E31" s="80">
        <v>14</v>
      </c>
      <c r="F31" s="81">
        <v>17</v>
      </c>
      <c r="G31" s="79">
        <v>13</v>
      </c>
      <c r="H31" s="117"/>
      <c r="I31" s="121"/>
      <c r="J31" s="122"/>
      <c r="K31" s="123"/>
      <c r="L31" s="83"/>
      <c r="M31" s="123"/>
      <c r="N31" s="83"/>
      <c r="O31" s="58"/>
      <c r="P31" s="112"/>
      <c r="Q31" s="102"/>
      <c r="R31" s="109"/>
      <c r="S31" s="103"/>
      <c r="T31" s="96"/>
      <c r="U31" s="103"/>
    </row>
    <row r="32" spans="2:21" ht="30" customHeight="1" thickBot="1">
      <c r="B32" s="63" t="s">
        <v>102</v>
      </c>
      <c r="C32" s="64" t="s">
        <v>107</v>
      </c>
      <c r="D32" s="76"/>
      <c r="E32" s="80"/>
      <c r="F32" s="81">
        <v>10</v>
      </c>
      <c r="G32" s="79">
        <v>17</v>
      </c>
      <c r="H32" s="3"/>
      <c r="I32" s="176" t="s">
        <v>88</v>
      </c>
      <c r="J32" s="104" t="s">
        <v>124</v>
      </c>
      <c r="K32" s="105">
        <f>SUM(K5:K31)</f>
        <v>67</v>
      </c>
      <c r="L32" s="106">
        <f>SUM(L5:L31)</f>
        <v>85</v>
      </c>
      <c r="M32" s="107">
        <f>SUM(M5:M31)</f>
        <v>201</v>
      </c>
      <c r="N32" s="108">
        <f>SUM(N5:N31)</f>
        <v>217</v>
      </c>
      <c r="P32" s="172" t="s">
        <v>88</v>
      </c>
      <c r="Q32" s="13" t="s">
        <v>124</v>
      </c>
      <c r="R32" s="8">
        <f>SUM(R5:R31)</f>
        <v>75</v>
      </c>
      <c r="S32" s="114">
        <f>SUM(S5:S31)</f>
        <v>104</v>
      </c>
      <c r="T32" s="34">
        <f>SUM(T5:T31)</f>
        <v>144</v>
      </c>
      <c r="U32" s="27">
        <f>SUM(U5:U31)</f>
        <v>181</v>
      </c>
    </row>
    <row r="33" spans="2:21" ht="30" customHeight="1" thickBot="1">
      <c r="B33" s="63" t="s">
        <v>106</v>
      </c>
      <c r="C33" s="64" t="s">
        <v>195</v>
      </c>
      <c r="D33" s="76"/>
      <c r="E33" s="95"/>
      <c r="F33" s="81"/>
      <c r="G33" s="79">
        <v>2</v>
      </c>
      <c r="H33" s="2"/>
      <c r="I33" s="173"/>
      <c r="J33" s="14" t="s">
        <v>91</v>
      </c>
      <c r="K33" s="22">
        <f>COUNT(K5:K31)</f>
        <v>13</v>
      </c>
      <c r="L33" s="41">
        <f>COUNT(L5:L31)</f>
        <v>14</v>
      </c>
      <c r="M33" s="35">
        <f>COUNT(M5:M31)</f>
        <v>19</v>
      </c>
      <c r="N33" s="118">
        <f>COUNT(N5:N31)</f>
        <v>20</v>
      </c>
      <c r="P33" s="173"/>
      <c r="Q33" s="14" t="s">
        <v>91</v>
      </c>
      <c r="R33" s="22">
        <f>COUNT(R5:R31)</f>
        <v>13</v>
      </c>
      <c r="S33" s="41">
        <f>COUNT(S5:S31)</f>
        <v>11</v>
      </c>
      <c r="T33" s="35">
        <f>COUNT(T5:T31)</f>
        <v>13</v>
      </c>
      <c r="U33" s="28">
        <f>COUNT(U5:U31)</f>
        <v>13</v>
      </c>
    </row>
    <row r="34" spans="2:17" ht="30" customHeight="1" thickBot="1">
      <c r="B34" s="63" t="s">
        <v>108</v>
      </c>
      <c r="C34" s="65" t="s">
        <v>95</v>
      </c>
      <c r="D34" s="76"/>
      <c r="E34" s="80"/>
      <c r="F34" s="81">
        <v>5</v>
      </c>
      <c r="G34" s="79">
        <v>10</v>
      </c>
      <c r="H34" s="2"/>
      <c r="J34" s="15"/>
      <c r="Q34" s="15"/>
    </row>
    <row r="35" spans="2:21" ht="30" customHeight="1">
      <c r="B35" s="63" t="s">
        <v>110</v>
      </c>
      <c r="C35" s="65" t="s">
        <v>63</v>
      </c>
      <c r="D35" s="76">
        <v>14</v>
      </c>
      <c r="E35" s="80">
        <v>12</v>
      </c>
      <c r="F35" s="81">
        <v>10</v>
      </c>
      <c r="G35" s="79">
        <v>14</v>
      </c>
      <c r="H35" s="2"/>
      <c r="I35" s="174" t="s">
        <v>0</v>
      </c>
      <c r="J35" s="168" t="s">
        <v>1</v>
      </c>
      <c r="K35" s="177" t="s">
        <v>2</v>
      </c>
      <c r="L35" s="178"/>
      <c r="M35" s="179" t="s">
        <v>3</v>
      </c>
      <c r="N35" s="180"/>
      <c r="P35" s="174" t="s">
        <v>0</v>
      </c>
      <c r="Q35" s="168" t="s">
        <v>1</v>
      </c>
      <c r="R35" s="177" t="s">
        <v>2</v>
      </c>
      <c r="S35" s="178"/>
      <c r="T35" s="179" t="s">
        <v>3</v>
      </c>
      <c r="U35" s="180"/>
    </row>
    <row r="36" spans="2:21" ht="30" customHeight="1" thickBot="1">
      <c r="B36" s="63" t="s">
        <v>112</v>
      </c>
      <c r="C36" s="65" t="s">
        <v>99</v>
      </c>
      <c r="D36" s="76"/>
      <c r="E36" s="80"/>
      <c r="F36" s="81"/>
      <c r="G36" s="79"/>
      <c r="H36" s="2"/>
      <c r="I36" s="175"/>
      <c r="J36" s="169"/>
      <c r="K36" s="26" t="s">
        <v>130</v>
      </c>
      <c r="L36" s="36" t="s">
        <v>131</v>
      </c>
      <c r="M36" s="37" t="s">
        <v>130</v>
      </c>
      <c r="N36" s="29" t="s">
        <v>131</v>
      </c>
      <c r="P36" s="175"/>
      <c r="Q36" s="169"/>
      <c r="R36" s="26" t="s">
        <v>130</v>
      </c>
      <c r="S36" s="36" t="s">
        <v>131</v>
      </c>
      <c r="T36" s="37" t="s">
        <v>130</v>
      </c>
      <c r="U36" s="29" t="s">
        <v>131</v>
      </c>
    </row>
    <row r="37" spans="2:21" ht="30" customHeight="1">
      <c r="B37" s="63" t="s">
        <v>113</v>
      </c>
      <c r="C37" s="64" t="s">
        <v>196</v>
      </c>
      <c r="D37" s="76">
        <v>3</v>
      </c>
      <c r="E37" s="80">
        <v>3</v>
      </c>
      <c r="F37" s="81"/>
      <c r="G37" s="79">
        <v>3</v>
      </c>
      <c r="H37" s="3"/>
      <c r="I37" s="7" t="s">
        <v>100</v>
      </c>
      <c r="J37" s="16"/>
      <c r="K37" s="42"/>
      <c r="L37" s="43"/>
      <c r="M37" s="44"/>
      <c r="N37" s="45"/>
      <c r="P37" s="6" t="s">
        <v>101</v>
      </c>
      <c r="Q37" s="11" t="s">
        <v>201</v>
      </c>
      <c r="R37" s="42">
        <v>6</v>
      </c>
      <c r="S37" s="43"/>
      <c r="T37" s="44">
        <v>4</v>
      </c>
      <c r="U37" s="45"/>
    </row>
    <row r="38" spans="2:21" ht="30" customHeight="1">
      <c r="B38" s="63" t="s">
        <v>205</v>
      </c>
      <c r="C38" s="64" t="s">
        <v>206</v>
      </c>
      <c r="D38" s="76">
        <v>8</v>
      </c>
      <c r="E38" s="80"/>
      <c r="F38" s="81">
        <v>2</v>
      </c>
      <c r="G38" s="79"/>
      <c r="H38" s="2"/>
      <c r="I38" s="9" t="s">
        <v>104</v>
      </c>
      <c r="J38" s="17"/>
      <c r="K38" s="20"/>
      <c r="L38" s="38"/>
      <c r="M38" s="30"/>
      <c r="N38" s="31"/>
      <c r="P38" s="10" t="s">
        <v>105</v>
      </c>
      <c r="Q38" s="19" t="s">
        <v>202</v>
      </c>
      <c r="R38" s="20"/>
      <c r="S38" s="38"/>
      <c r="T38" s="30"/>
      <c r="U38" s="31">
        <v>1</v>
      </c>
    </row>
    <row r="39" spans="2:21" ht="30" customHeight="1">
      <c r="B39" s="63" t="s">
        <v>208</v>
      </c>
      <c r="C39" s="64" t="s">
        <v>209</v>
      </c>
      <c r="D39" s="76"/>
      <c r="E39" s="80"/>
      <c r="F39" s="81"/>
      <c r="G39" s="79">
        <v>1</v>
      </c>
      <c r="H39" s="2"/>
      <c r="I39" s="9" t="s">
        <v>117</v>
      </c>
      <c r="J39" s="17"/>
      <c r="K39" s="21"/>
      <c r="L39" s="38"/>
      <c r="M39" s="30"/>
      <c r="N39" s="33"/>
      <c r="P39" s="9" t="s">
        <v>120</v>
      </c>
      <c r="Q39" s="17" t="s">
        <v>203</v>
      </c>
      <c r="R39" s="21"/>
      <c r="S39" s="38">
        <v>1</v>
      </c>
      <c r="T39" s="30"/>
      <c r="U39" s="33">
        <v>1</v>
      </c>
    </row>
    <row r="40" spans="2:21" ht="30" customHeight="1" thickBot="1">
      <c r="B40" s="63"/>
      <c r="C40" s="62"/>
      <c r="D40" s="76"/>
      <c r="E40" s="80"/>
      <c r="F40" s="81"/>
      <c r="G40" s="79"/>
      <c r="H40" s="2"/>
      <c r="I40" s="5" t="s">
        <v>118</v>
      </c>
      <c r="J40" s="18"/>
      <c r="K40" s="21"/>
      <c r="L40" s="39"/>
      <c r="M40" s="32"/>
      <c r="N40" s="33"/>
      <c r="P40" s="5" t="s">
        <v>121</v>
      </c>
      <c r="Q40" s="18" t="s">
        <v>207</v>
      </c>
      <c r="R40" s="21">
        <v>1</v>
      </c>
      <c r="S40" s="39"/>
      <c r="T40" s="32"/>
      <c r="U40" s="33"/>
    </row>
    <row r="41" spans="2:25" ht="30" customHeight="1" thickBot="1">
      <c r="B41" s="63"/>
      <c r="C41" s="62"/>
      <c r="D41" s="76"/>
      <c r="E41" s="80"/>
      <c r="F41" s="81"/>
      <c r="G41" s="79"/>
      <c r="H41" s="2"/>
      <c r="I41" s="172" t="s">
        <v>88</v>
      </c>
      <c r="J41" s="13" t="s">
        <v>124</v>
      </c>
      <c r="K41" s="8">
        <f>SUM(K37:K40)</f>
        <v>0</v>
      </c>
      <c r="L41" s="40">
        <f>SUM(L37:L40)</f>
        <v>0</v>
      </c>
      <c r="M41" s="34">
        <f>SUM(M37:M40)</f>
        <v>0</v>
      </c>
      <c r="N41" s="47">
        <f>SUM(N37:N40)</f>
        <v>0</v>
      </c>
      <c r="P41" s="172" t="s">
        <v>88</v>
      </c>
      <c r="Q41" s="13" t="s">
        <v>124</v>
      </c>
      <c r="R41" s="8">
        <f>SUM(R37:R40)</f>
        <v>7</v>
      </c>
      <c r="S41" s="40">
        <f>SUM(S37:S40)</f>
        <v>1</v>
      </c>
      <c r="T41" s="34">
        <f>SUM(T37:T40)</f>
        <v>4</v>
      </c>
      <c r="U41" s="27">
        <f>SUM(U37:U40)</f>
        <v>2</v>
      </c>
      <c r="Y41" s="128" t="s">
        <v>210</v>
      </c>
    </row>
    <row r="42" spans="2:25" ht="30" customHeight="1" thickBot="1">
      <c r="B42" s="63"/>
      <c r="C42" s="62"/>
      <c r="D42" s="76"/>
      <c r="E42" s="80"/>
      <c r="F42" s="81"/>
      <c r="G42" s="79"/>
      <c r="H42" s="2"/>
      <c r="I42" s="173"/>
      <c r="J42" s="14" t="s">
        <v>91</v>
      </c>
      <c r="K42" s="22">
        <f>COUNT(K37:K40)</f>
        <v>0</v>
      </c>
      <c r="L42" s="41">
        <f>COUNT(L37:L40)</f>
        <v>0</v>
      </c>
      <c r="M42" s="35">
        <f>COUNT(M37:M40)</f>
        <v>0</v>
      </c>
      <c r="N42" s="48">
        <f>COUNT(N37:N40)</f>
        <v>0</v>
      </c>
      <c r="P42" s="173"/>
      <c r="Q42" s="14" t="s">
        <v>91</v>
      </c>
      <c r="R42" s="22">
        <f>COUNT(R37:R40)</f>
        <v>2</v>
      </c>
      <c r="S42" s="41">
        <f>COUNT(S37:S40)</f>
        <v>1</v>
      </c>
      <c r="T42" s="35">
        <f>COUNT(T37:T40)</f>
        <v>1</v>
      </c>
      <c r="U42" s="28">
        <f>COUNT(U37:U40)</f>
        <v>2</v>
      </c>
      <c r="Y42" s="128" t="s">
        <v>211</v>
      </c>
    </row>
    <row r="43" spans="2:17" ht="30" customHeight="1" thickBot="1">
      <c r="B43" s="63"/>
      <c r="C43" s="62"/>
      <c r="D43" s="76"/>
      <c r="E43" s="80"/>
      <c r="F43" s="81"/>
      <c r="G43" s="79"/>
      <c r="H43" s="2"/>
      <c r="J43" s="15"/>
      <c r="Q43" s="15"/>
    </row>
    <row r="44" spans="2:17" ht="30" customHeight="1" thickBot="1">
      <c r="B44" s="63"/>
      <c r="C44" s="12"/>
      <c r="D44" s="82"/>
      <c r="E44" s="80"/>
      <c r="F44" s="81"/>
      <c r="G44" s="83"/>
      <c r="H44" s="2"/>
      <c r="J44" s="15"/>
      <c r="K44" s="177" t="s">
        <v>2</v>
      </c>
      <c r="L44" s="178"/>
      <c r="M44" s="179" t="s">
        <v>3</v>
      </c>
      <c r="N44" s="180"/>
      <c r="Q44" s="181" t="s">
        <v>115</v>
      </c>
    </row>
    <row r="45" spans="2:17" ht="30" customHeight="1" thickBot="1">
      <c r="B45" s="172" t="s">
        <v>88</v>
      </c>
      <c r="C45" s="13" t="s">
        <v>124</v>
      </c>
      <c r="D45" s="8">
        <f>SUM(D5:D44)</f>
        <v>93</v>
      </c>
      <c r="E45" s="40">
        <f>SUM(E5:E44)</f>
        <v>72</v>
      </c>
      <c r="F45" s="34">
        <f>SUM(F5:F44)</f>
        <v>221</v>
      </c>
      <c r="G45" s="47">
        <f>SUM(G5:G44)</f>
        <v>310</v>
      </c>
      <c r="I45" s="165" t="s">
        <v>88</v>
      </c>
      <c r="J45" s="52"/>
      <c r="K45" s="26" t="s">
        <v>130</v>
      </c>
      <c r="L45" s="36" t="s">
        <v>131</v>
      </c>
      <c r="M45" s="37" t="s">
        <v>130</v>
      </c>
      <c r="N45" s="29" t="s">
        <v>131</v>
      </c>
      <c r="Q45" s="182"/>
    </row>
    <row r="46" spans="2:17" ht="30" customHeight="1" thickBot="1">
      <c r="B46" s="173"/>
      <c r="C46" s="14" t="s">
        <v>91</v>
      </c>
      <c r="D46" s="22">
        <f>COUNT(D5:D44)</f>
        <v>16</v>
      </c>
      <c r="E46" s="41">
        <f>COUNT(E5:E44)</f>
        <v>15</v>
      </c>
      <c r="F46" s="35">
        <f>COUNT(F5:F44)</f>
        <v>28</v>
      </c>
      <c r="G46" s="48">
        <f>COUNT(G5:G44)</f>
        <v>31</v>
      </c>
      <c r="I46" s="166"/>
      <c r="J46" s="13" t="s">
        <v>124</v>
      </c>
      <c r="K46" s="53">
        <f aca="true" t="shared" si="0" ref="K46:N47">SUM(D45,K32,R32,K41,R41)</f>
        <v>242</v>
      </c>
      <c r="L46" s="54">
        <f t="shared" si="0"/>
        <v>262</v>
      </c>
      <c r="M46" s="55">
        <f t="shared" si="0"/>
        <v>570</v>
      </c>
      <c r="N46" s="56">
        <f t="shared" si="0"/>
        <v>710</v>
      </c>
      <c r="O46" s="25"/>
      <c r="P46" s="25"/>
      <c r="Q46" s="24">
        <f>SUM(K46:N46)</f>
        <v>1784</v>
      </c>
    </row>
    <row r="47" spans="5:17" ht="34.5" customHeight="1" thickBot="1">
      <c r="E47" s="46"/>
      <c r="F47" s="46"/>
      <c r="I47" s="167"/>
      <c r="J47" s="14" t="s">
        <v>91</v>
      </c>
      <c r="K47" s="23">
        <f t="shared" si="0"/>
        <v>44</v>
      </c>
      <c r="L47" s="49">
        <f t="shared" si="0"/>
        <v>41</v>
      </c>
      <c r="M47" s="50">
        <f t="shared" si="0"/>
        <v>61</v>
      </c>
      <c r="N47" s="51">
        <f t="shared" si="0"/>
        <v>66</v>
      </c>
      <c r="Q47" s="24">
        <f>SUM(K47:N47)</f>
        <v>212</v>
      </c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5.75" customHeight="1"/>
    <row r="92" ht="27" customHeight="1"/>
    <row r="93" ht="24" customHeight="1"/>
  </sheetData>
  <sheetProtection/>
  <mergeCells count="31">
    <mergeCell ref="I41:I42"/>
    <mergeCell ref="P32:P33"/>
    <mergeCell ref="P35:P36"/>
    <mergeCell ref="K35:L35"/>
    <mergeCell ref="M35:N35"/>
    <mergeCell ref="T35:U35"/>
    <mergeCell ref="P41:P42"/>
    <mergeCell ref="R35:S35"/>
    <mergeCell ref="J3:J4"/>
    <mergeCell ref="P3:P4"/>
    <mergeCell ref="M3:N3"/>
    <mergeCell ref="F3:G3"/>
    <mergeCell ref="J35:J36"/>
    <mergeCell ref="D3:E3"/>
    <mergeCell ref="K44:L44"/>
    <mergeCell ref="T3:U3"/>
    <mergeCell ref="K3:L3"/>
    <mergeCell ref="R3:S3"/>
    <mergeCell ref="Q3:Q4"/>
    <mergeCell ref="M44:N44"/>
    <mergeCell ref="Q44:Q45"/>
    <mergeCell ref="I45:I47"/>
    <mergeCell ref="Q35:Q36"/>
    <mergeCell ref="P1:U1"/>
    <mergeCell ref="E1:N1"/>
    <mergeCell ref="B45:B46"/>
    <mergeCell ref="C3:C4"/>
    <mergeCell ref="I3:I4"/>
    <mergeCell ref="I32:I33"/>
    <mergeCell ref="I35:I36"/>
    <mergeCell ref="B3:B4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landscape" paperSize="9" scale="40" r:id="rId2"/>
  <rowBreaks count="1" manualBreakCount="1">
    <brk id="47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11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5" sqref="P15"/>
    </sheetView>
  </sheetViews>
  <sheetFormatPr defaultColWidth="8.8984375" defaultRowHeight="14.25"/>
  <cols>
    <col min="1" max="1" width="3.296875" style="136" customWidth="1"/>
    <col min="2" max="2" width="6.3984375" style="136" customWidth="1"/>
    <col min="3" max="3" width="14.19921875" style="137" customWidth="1"/>
    <col min="4" max="7" width="10.796875" style="138" customWidth="1"/>
    <col min="8" max="9" width="8.8984375" style="136" bestFit="1" customWidth="1"/>
    <col min="10" max="11" width="8.8984375" style="136" customWidth="1"/>
    <col min="12" max="12" width="10" style="136" bestFit="1" customWidth="1"/>
    <col min="13" max="16384" width="8.8984375" style="136" customWidth="1"/>
  </cols>
  <sheetData>
    <row r="1" spans="8:11" ht="14.25">
      <c r="H1" s="187" t="s">
        <v>217</v>
      </c>
      <c r="I1" s="187"/>
      <c r="J1" s="188" t="s">
        <v>216</v>
      </c>
      <c r="K1" s="188"/>
    </row>
    <row r="2" spans="8:11" ht="14.25">
      <c r="H2" s="187"/>
      <c r="I2" s="187"/>
      <c r="J2" s="188"/>
      <c r="K2" s="188"/>
    </row>
    <row r="3" spans="2:11" ht="15" customHeight="1">
      <c r="B3" s="183" t="s">
        <v>0</v>
      </c>
      <c r="C3" s="183" t="s">
        <v>1</v>
      </c>
      <c r="D3" s="139" t="s">
        <v>137</v>
      </c>
      <c r="E3" s="139" t="s">
        <v>138</v>
      </c>
      <c r="F3" s="140" t="s">
        <v>139</v>
      </c>
      <c r="G3" s="140" t="s">
        <v>140</v>
      </c>
      <c r="H3" s="133" t="s">
        <v>214</v>
      </c>
      <c r="I3" s="162" t="s">
        <v>215</v>
      </c>
      <c r="J3" s="133" t="s">
        <v>2</v>
      </c>
      <c r="K3" s="134" t="s">
        <v>3</v>
      </c>
    </row>
    <row r="4" spans="2:11" ht="15" customHeight="1">
      <c r="B4" s="183"/>
      <c r="C4" s="183"/>
      <c r="D4" s="141" t="s">
        <v>4</v>
      </c>
      <c r="E4" s="141" t="s">
        <v>4</v>
      </c>
      <c r="F4" s="141" t="s">
        <v>4</v>
      </c>
      <c r="G4" s="141" t="s">
        <v>4</v>
      </c>
      <c r="H4" s="135" t="s">
        <v>213</v>
      </c>
      <c r="I4" s="163" t="s">
        <v>213</v>
      </c>
      <c r="J4" s="133" t="s">
        <v>212</v>
      </c>
      <c r="K4" s="134" t="s">
        <v>212</v>
      </c>
    </row>
    <row r="5" spans="2:11" ht="15" customHeight="1">
      <c r="B5" s="142" t="str">
        <f>'参加数'!B5</f>
        <v>国１</v>
      </c>
      <c r="C5" s="143" t="str">
        <f>'参加数'!C5</f>
        <v>伊豆味</v>
      </c>
      <c r="D5" s="142">
        <f>'参加数'!D5</f>
        <v>0</v>
      </c>
      <c r="E5" s="142">
        <f>'参加数'!E5</f>
        <v>0</v>
      </c>
      <c r="F5" s="142">
        <f>'参加数'!F5</f>
        <v>2</v>
      </c>
      <c r="G5" s="142">
        <f>'参加数'!G5</f>
        <v>4</v>
      </c>
      <c r="H5" s="157"/>
      <c r="I5" s="164">
        <f>(F5+G5)*250</f>
        <v>1500</v>
      </c>
      <c r="J5" s="157"/>
      <c r="K5" s="157">
        <f>(F5+G5)*300</f>
        <v>1800</v>
      </c>
    </row>
    <row r="6" spans="2:11" ht="15" customHeight="1">
      <c r="B6" s="142" t="str">
        <f>'参加数'!B6</f>
        <v>中１</v>
      </c>
      <c r="C6" s="143" t="str">
        <f>'参加数'!C6</f>
        <v>西原</v>
      </c>
      <c r="D6" s="142">
        <f>'参加数'!D6</f>
        <v>0</v>
      </c>
      <c r="E6" s="142">
        <f>'参加数'!E6</f>
        <v>0</v>
      </c>
      <c r="F6" s="142">
        <f>'参加数'!F6</f>
        <v>8</v>
      </c>
      <c r="G6" s="142">
        <f>'参加数'!G6</f>
        <v>17</v>
      </c>
      <c r="H6" s="157"/>
      <c r="I6" s="164">
        <f aca="true" t="shared" si="0" ref="I6:I69">(F6+G6)*250</f>
        <v>6250</v>
      </c>
      <c r="J6" s="157"/>
      <c r="K6" s="157">
        <f aca="true" t="shared" si="1" ref="K6:K69">(F6+G6)*300</f>
        <v>7500</v>
      </c>
    </row>
    <row r="7" spans="2:11" ht="15" customHeight="1">
      <c r="B7" s="142" t="str">
        <f>'参加数'!B7</f>
        <v>中２</v>
      </c>
      <c r="C7" s="143" t="str">
        <f>'参加数'!C7</f>
        <v>嘉数</v>
      </c>
      <c r="D7" s="142">
        <f>'参加数'!D7</f>
        <v>0</v>
      </c>
      <c r="E7" s="142">
        <f>'参加数'!E7</f>
        <v>0</v>
      </c>
      <c r="F7" s="142">
        <f>'参加数'!F7</f>
        <v>13</v>
      </c>
      <c r="G7" s="142">
        <f>'参加数'!G7</f>
        <v>14</v>
      </c>
      <c r="H7" s="157"/>
      <c r="I7" s="164">
        <f t="shared" si="0"/>
        <v>6750</v>
      </c>
      <c r="J7" s="157"/>
      <c r="K7" s="157">
        <f t="shared" si="1"/>
        <v>8100</v>
      </c>
    </row>
    <row r="8" spans="2:11" ht="15" customHeight="1">
      <c r="B8" s="142" t="str">
        <f>'参加数'!B8</f>
        <v>中３</v>
      </c>
      <c r="C8" s="143" t="str">
        <f>'参加数'!C8</f>
        <v>普天間</v>
      </c>
      <c r="D8" s="142">
        <f>'参加数'!D8</f>
        <v>0</v>
      </c>
      <c r="E8" s="142">
        <f>'参加数'!E8</f>
        <v>3</v>
      </c>
      <c r="F8" s="142">
        <f>'参加数'!F8</f>
        <v>7</v>
      </c>
      <c r="G8" s="142">
        <f>'参加数'!G8</f>
        <v>13</v>
      </c>
      <c r="H8" s="157"/>
      <c r="I8" s="164">
        <f t="shared" si="0"/>
        <v>5000</v>
      </c>
      <c r="J8" s="157"/>
      <c r="K8" s="157">
        <f t="shared" si="1"/>
        <v>6000</v>
      </c>
    </row>
    <row r="9" spans="2:11" ht="15" customHeight="1">
      <c r="B9" s="142" t="str">
        <f>'参加数'!B9</f>
        <v>中４</v>
      </c>
      <c r="C9" s="143" t="str">
        <f>'参加数'!C9</f>
        <v>真志喜</v>
      </c>
      <c r="D9" s="142">
        <f>'参加数'!D9</f>
        <v>0</v>
      </c>
      <c r="E9" s="142">
        <f>'参加数'!E9</f>
        <v>0</v>
      </c>
      <c r="F9" s="142">
        <f>'参加数'!F9</f>
        <v>10</v>
      </c>
      <c r="G9" s="142">
        <f>'参加数'!G9</f>
        <v>6</v>
      </c>
      <c r="H9" s="157"/>
      <c r="I9" s="164">
        <f t="shared" si="0"/>
        <v>4000</v>
      </c>
      <c r="J9" s="157"/>
      <c r="K9" s="157">
        <f t="shared" si="1"/>
        <v>4800</v>
      </c>
    </row>
    <row r="10" spans="2:11" ht="15" customHeight="1">
      <c r="B10" s="142" t="str">
        <f>'参加数'!B10</f>
        <v>中５</v>
      </c>
      <c r="C10" s="143" t="str">
        <f>'参加数'!C10</f>
        <v>中城</v>
      </c>
      <c r="D10" s="142">
        <f>'参加数'!D10</f>
        <v>16</v>
      </c>
      <c r="E10" s="142">
        <f>'参加数'!E10</f>
        <v>8</v>
      </c>
      <c r="F10" s="142">
        <f>'参加数'!F10</f>
        <v>8</v>
      </c>
      <c r="G10" s="142">
        <f>'参加数'!G10</f>
        <v>10</v>
      </c>
      <c r="H10" s="157"/>
      <c r="I10" s="164">
        <f t="shared" si="0"/>
        <v>4500</v>
      </c>
      <c r="J10" s="157"/>
      <c r="K10" s="157">
        <f t="shared" si="1"/>
        <v>5400</v>
      </c>
    </row>
    <row r="11" spans="2:11" ht="15" customHeight="1">
      <c r="B11" s="142" t="str">
        <f>'参加数'!B11</f>
        <v>中６</v>
      </c>
      <c r="C11" s="143" t="str">
        <f>'参加数'!C11</f>
        <v>北中城</v>
      </c>
      <c r="D11" s="142">
        <f>'参加数'!D11</f>
        <v>0</v>
      </c>
      <c r="E11" s="142">
        <f>'参加数'!E11</f>
        <v>0</v>
      </c>
      <c r="F11" s="142">
        <f>'参加数'!F11</f>
        <v>8</v>
      </c>
      <c r="G11" s="142">
        <f>'参加数'!G11</f>
        <v>14</v>
      </c>
      <c r="H11" s="157"/>
      <c r="I11" s="164">
        <f t="shared" si="0"/>
        <v>5500</v>
      </c>
      <c r="J11" s="157"/>
      <c r="K11" s="157">
        <f t="shared" si="1"/>
        <v>6600</v>
      </c>
    </row>
    <row r="12" spans="2:11" ht="15" customHeight="1">
      <c r="B12" s="142" t="str">
        <f>'参加数'!B12</f>
        <v>中７</v>
      </c>
      <c r="C12" s="143" t="str">
        <f>'参加数'!C12</f>
        <v>北谷</v>
      </c>
      <c r="D12" s="142">
        <f>'参加数'!D12</f>
        <v>0</v>
      </c>
      <c r="E12" s="142">
        <f>'参加数'!E12</f>
        <v>0</v>
      </c>
      <c r="F12" s="142">
        <f>'参加数'!F12</f>
        <v>8</v>
      </c>
      <c r="G12" s="142">
        <f>'参加数'!G12</f>
        <v>17</v>
      </c>
      <c r="H12" s="157"/>
      <c r="I12" s="164">
        <f t="shared" si="0"/>
        <v>6250</v>
      </c>
      <c r="J12" s="157"/>
      <c r="K12" s="157">
        <f t="shared" si="1"/>
        <v>7500</v>
      </c>
    </row>
    <row r="13" spans="2:11" ht="15" customHeight="1">
      <c r="B13" s="142" t="str">
        <f>'参加数'!B13</f>
        <v>中８</v>
      </c>
      <c r="C13" s="143" t="str">
        <f>'参加数'!C13</f>
        <v>桑江</v>
      </c>
      <c r="D13" s="142">
        <f>'参加数'!D13</f>
        <v>1</v>
      </c>
      <c r="E13" s="142">
        <f>'参加数'!E13</f>
        <v>1</v>
      </c>
      <c r="F13" s="142">
        <f>'参加数'!F13</f>
        <v>3</v>
      </c>
      <c r="G13" s="142">
        <f>'参加数'!G13</f>
        <v>9</v>
      </c>
      <c r="H13" s="157"/>
      <c r="I13" s="164">
        <f t="shared" si="0"/>
        <v>3000</v>
      </c>
      <c r="J13" s="157"/>
      <c r="K13" s="157">
        <f t="shared" si="1"/>
        <v>3600</v>
      </c>
    </row>
    <row r="14" spans="2:11" ht="15" customHeight="1">
      <c r="B14" s="142" t="str">
        <f>'参加数'!B14</f>
        <v>中９</v>
      </c>
      <c r="C14" s="143" t="str">
        <f>'参加数'!C14</f>
        <v>山内</v>
      </c>
      <c r="D14" s="142">
        <f>'参加数'!D14</f>
        <v>6</v>
      </c>
      <c r="E14" s="142">
        <f>'参加数'!E14</f>
        <v>4</v>
      </c>
      <c r="F14" s="142">
        <f>'参加数'!F14</f>
        <v>9</v>
      </c>
      <c r="G14" s="142">
        <f>'参加数'!G14</f>
        <v>12</v>
      </c>
      <c r="H14" s="157"/>
      <c r="I14" s="164">
        <f t="shared" si="0"/>
        <v>5250</v>
      </c>
      <c r="J14" s="157"/>
      <c r="K14" s="157">
        <f t="shared" si="1"/>
        <v>6300</v>
      </c>
    </row>
    <row r="15" spans="2:11" ht="15" customHeight="1">
      <c r="B15" s="142" t="str">
        <f>'参加数'!B15</f>
        <v>中１０</v>
      </c>
      <c r="C15" s="143" t="str">
        <f>'参加数'!C15</f>
        <v>コザ</v>
      </c>
      <c r="D15" s="142">
        <f>'参加数'!D15</f>
        <v>0</v>
      </c>
      <c r="E15" s="142">
        <f>'参加数'!E15</f>
        <v>0</v>
      </c>
      <c r="F15" s="142">
        <f>'参加数'!F15</f>
        <v>6</v>
      </c>
      <c r="G15" s="142">
        <f>'参加数'!G15</f>
        <v>11</v>
      </c>
      <c r="H15" s="157"/>
      <c r="I15" s="164">
        <f t="shared" si="0"/>
        <v>4250</v>
      </c>
      <c r="J15" s="157"/>
      <c r="K15" s="157">
        <f t="shared" si="1"/>
        <v>5100</v>
      </c>
    </row>
    <row r="16" spans="2:11" ht="15" customHeight="1">
      <c r="B16" s="142" t="str">
        <f>'参加数'!B16</f>
        <v>中１１</v>
      </c>
      <c r="C16" s="143" t="str">
        <f>'参加数'!C16</f>
        <v>越来</v>
      </c>
      <c r="D16" s="142">
        <f>'参加数'!D16</f>
        <v>16</v>
      </c>
      <c r="E16" s="142">
        <f>'参加数'!E16</f>
        <v>5</v>
      </c>
      <c r="F16" s="142">
        <f>'参加数'!F16</f>
        <v>5</v>
      </c>
      <c r="G16" s="142">
        <f>'参加数'!G16</f>
        <v>0</v>
      </c>
      <c r="H16" s="157"/>
      <c r="I16" s="164">
        <f t="shared" si="0"/>
        <v>1250</v>
      </c>
      <c r="J16" s="157"/>
      <c r="K16" s="157">
        <f t="shared" si="1"/>
        <v>1500</v>
      </c>
    </row>
    <row r="17" spans="2:11" ht="15" customHeight="1">
      <c r="B17" s="142" t="str">
        <f>'参加数'!B17</f>
        <v>中１２</v>
      </c>
      <c r="C17" s="143" t="str">
        <f>'参加数'!C17</f>
        <v>安慶田</v>
      </c>
      <c r="D17" s="142">
        <f>'参加数'!D17</f>
        <v>0</v>
      </c>
      <c r="E17" s="142">
        <f>'参加数'!E17</f>
        <v>0</v>
      </c>
      <c r="F17" s="142">
        <f>'参加数'!F17</f>
        <v>0</v>
      </c>
      <c r="G17" s="142">
        <f>'参加数'!G17</f>
        <v>0</v>
      </c>
      <c r="H17" s="157"/>
      <c r="I17" s="164">
        <f t="shared" si="0"/>
        <v>0</v>
      </c>
      <c r="J17" s="157"/>
      <c r="K17" s="157">
        <f t="shared" si="1"/>
        <v>0</v>
      </c>
    </row>
    <row r="18" spans="2:11" ht="15" customHeight="1">
      <c r="B18" s="142" t="str">
        <f>'参加数'!B18</f>
        <v>中１３</v>
      </c>
      <c r="C18" s="143" t="str">
        <f>'参加数'!C18</f>
        <v>美東</v>
      </c>
      <c r="D18" s="142">
        <f>'参加数'!D18</f>
        <v>1</v>
      </c>
      <c r="E18" s="142">
        <f>'参加数'!E18</f>
        <v>7</v>
      </c>
      <c r="F18" s="142">
        <f>'参加数'!F18</f>
        <v>7</v>
      </c>
      <c r="G18" s="142">
        <f>'参加数'!G18</f>
        <v>14</v>
      </c>
      <c r="H18" s="157"/>
      <c r="I18" s="164">
        <f t="shared" si="0"/>
        <v>5250</v>
      </c>
      <c r="J18" s="157"/>
      <c r="K18" s="157">
        <f t="shared" si="1"/>
        <v>6300</v>
      </c>
    </row>
    <row r="19" spans="2:11" ht="15" customHeight="1">
      <c r="B19" s="142" t="str">
        <f>'参加数'!B19</f>
        <v>中１４</v>
      </c>
      <c r="C19" s="143" t="str">
        <f>'参加数'!C19</f>
        <v>美里</v>
      </c>
      <c r="D19" s="142">
        <f>'参加数'!D19</f>
        <v>3</v>
      </c>
      <c r="E19" s="142">
        <f>'参加数'!E19</f>
        <v>3</v>
      </c>
      <c r="F19" s="142">
        <f>'参加数'!F19</f>
        <v>7</v>
      </c>
      <c r="G19" s="142">
        <f>'参加数'!G19</f>
        <v>15</v>
      </c>
      <c r="H19" s="157"/>
      <c r="I19" s="164">
        <f t="shared" si="0"/>
        <v>5500</v>
      </c>
      <c r="J19" s="157"/>
      <c r="K19" s="157">
        <f t="shared" si="1"/>
        <v>6600</v>
      </c>
    </row>
    <row r="20" spans="2:11" ht="15" customHeight="1">
      <c r="B20" s="142" t="str">
        <f>'参加数'!B20</f>
        <v>中１５</v>
      </c>
      <c r="C20" s="143" t="str">
        <f>'参加数'!C20</f>
        <v>嘉手納</v>
      </c>
      <c r="D20" s="142">
        <f>'参加数'!D20</f>
        <v>0</v>
      </c>
      <c r="E20" s="142">
        <f>'参加数'!E20</f>
        <v>0</v>
      </c>
      <c r="F20" s="142">
        <f>'参加数'!F20</f>
        <v>6</v>
      </c>
      <c r="G20" s="142">
        <f>'参加数'!G20</f>
        <v>7</v>
      </c>
      <c r="H20" s="157"/>
      <c r="I20" s="164">
        <f t="shared" si="0"/>
        <v>3250</v>
      </c>
      <c r="J20" s="157"/>
      <c r="K20" s="157">
        <f t="shared" si="1"/>
        <v>3900</v>
      </c>
    </row>
    <row r="21" spans="2:11" ht="15" customHeight="1">
      <c r="B21" s="142" t="str">
        <f>'参加数'!B21</f>
        <v>中１６</v>
      </c>
      <c r="C21" s="143" t="str">
        <f>'参加数'!C21</f>
        <v>古堅</v>
      </c>
      <c r="D21" s="142">
        <f>'参加数'!D21</f>
        <v>5</v>
      </c>
      <c r="E21" s="142">
        <f>'参加数'!E21</f>
        <v>3</v>
      </c>
      <c r="F21" s="142">
        <f>'参加数'!F21</f>
        <v>12</v>
      </c>
      <c r="G21" s="142">
        <f>'参加数'!G21</f>
        <v>8</v>
      </c>
      <c r="H21" s="157"/>
      <c r="I21" s="164">
        <f t="shared" si="0"/>
        <v>5000</v>
      </c>
      <c r="J21" s="157"/>
      <c r="K21" s="157">
        <f t="shared" si="1"/>
        <v>6000</v>
      </c>
    </row>
    <row r="22" spans="2:11" ht="15" customHeight="1">
      <c r="B22" s="142" t="str">
        <f>'参加数'!B22</f>
        <v>中１７</v>
      </c>
      <c r="C22" s="143" t="str">
        <f>'参加数'!C22</f>
        <v>読谷</v>
      </c>
      <c r="D22" s="142">
        <f>'参加数'!D22</f>
        <v>0</v>
      </c>
      <c r="E22" s="142">
        <f>'参加数'!E22</f>
        <v>0</v>
      </c>
      <c r="F22" s="142">
        <f>'参加数'!F22</f>
        <v>14</v>
      </c>
      <c r="G22" s="142">
        <f>'参加数'!G22</f>
        <v>7</v>
      </c>
      <c r="H22" s="157"/>
      <c r="I22" s="164">
        <f t="shared" si="0"/>
        <v>5250</v>
      </c>
      <c r="J22" s="157"/>
      <c r="K22" s="157">
        <f t="shared" si="1"/>
        <v>6300</v>
      </c>
    </row>
    <row r="23" spans="2:11" ht="15" customHeight="1">
      <c r="B23" s="142" t="str">
        <f>'参加数'!B23</f>
        <v>中１８</v>
      </c>
      <c r="C23" s="143" t="str">
        <f>'参加数'!C23</f>
        <v>具志川</v>
      </c>
      <c r="D23" s="142">
        <f>'参加数'!D23</f>
        <v>0</v>
      </c>
      <c r="E23" s="142">
        <f>'参加数'!E23</f>
        <v>0</v>
      </c>
      <c r="F23" s="142">
        <f>'参加数'!F23</f>
        <v>12</v>
      </c>
      <c r="G23" s="142">
        <f>'参加数'!G23</f>
        <v>15</v>
      </c>
      <c r="H23" s="157"/>
      <c r="I23" s="164">
        <f t="shared" si="0"/>
        <v>6750</v>
      </c>
      <c r="J23" s="157"/>
      <c r="K23" s="157">
        <f t="shared" si="1"/>
        <v>8100</v>
      </c>
    </row>
    <row r="24" spans="2:11" ht="15" customHeight="1">
      <c r="B24" s="142" t="str">
        <f>'参加数'!B24</f>
        <v>中１９</v>
      </c>
      <c r="C24" s="143" t="str">
        <f>'参加数'!C24</f>
        <v>あげな</v>
      </c>
      <c r="D24" s="142">
        <f>'参加数'!D24</f>
        <v>0</v>
      </c>
      <c r="E24" s="142">
        <f>'参加数'!E24</f>
        <v>2</v>
      </c>
      <c r="F24" s="142">
        <f>'参加数'!F24</f>
        <v>16</v>
      </c>
      <c r="G24" s="142">
        <f>'参加数'!G24</f>
        <v>19</v>
      </c>
      <c r="H24" s="157"/>
      <c r="I24" s="164">
        <f t="shared" si="0"/>
        <v>8750</v>
      </c>
      <c r="J24" s="157"/>
      <c r="K24" s="157">
        <f t="shared" si="1"/>
        <v>10500</v>
      </c>
    </row>
    <row r="25" spans="2:11" ht="15" customHeight="1">
      <c r="B25" s="142" t="str">
        <f>'参加数'!B25</f>
        <v>中２０</v>
      </c>
      <c r="C25" s="143" t="str">
        <f>'参加数'!C25</f>
        <v>津堅</v>
      </c>
      <c r="D25" s="142">
        <f>'参加数'!D25</f>
        <v>0</v>
      </c>
      <c r="E25" s="142">
        <f>'参加数'!E25</f>
        <v>0</v>
      </c>
      <c r="F25" s="142">
        <f>'参加数'!F25</f>
        <v>3</v>
      </c>
      <c r="G25" s="142">
        <f>'参加数'!G25</f>
        <v>2</v>
      </c>
      <c r="H25" s="157"/>
      <c r="I25" s="164">
        <f t="shared" si="0"/>
        <v>1250</v>
      </c>
      <c r="J25" s="157"/>
      <c r="K25" s="157">
        <f t="shared" si="1"/>
        <v>1500</v>
      </c>
    </row>
    <row r="26" spans="2:11" ht="15" customHeight="1">
      <c r="B26" s="142" t="str">
        <f>'参加数'!B26</f>
        <v>中２１</v>
      </c>
      <c r="C26" s="143" t="str">
        <f>'参加数'!C26</f>
        <v>石川</v>
      </c>
      <c r="D26" s="142">
        <f>'参加数'!D26</f>
        <v>4</v>
      </c>
      <c r="E26" s="142">
        <f>'参加数'!E26</f>
        <v>0</v>
      </c>
      <c r="F26" s="142">
        <f>'参加数'!F26</f>
        <v>7</v>
      </c>
      <c r="G26" s="142">
        <f>'参加数'!G26</f>
        <v>19</v>
      </c>
      <c r="H26" s="157"/>
      <c r="I26" s="164">
        <f t="shared" si="0"/>
        <v>6500</v>
      </c>
      <c r="J26" s="157"/>
      <c r="K26" s="157">
        <f t="shared" si="1"/>
        <v>7800</v>
      </c>
    </row>
    <row r="27" spans="2:11" ht="15" customHeight="1">
      <c r="B27" s="142" t="str">
        <f>'参加数'!B27</f>
        <v>中２２</v>
      </c>
      <c r="C27" s="143" t="str">
        <f>'参加数'!C27</f>
        <v>恩納</v>
      </c>
      <c r="D27" s="142">
        <f>'参加数'!D27</f>
        <v>1</v>
      </c>
      <c r="E27" s="142">
        <f>'参加数'!E27</f>
        <v>1</v>
      </c>
      <c r="F27" s="142">
        <f>'参加数'!F27</f>
        <v>4</v>
      </c>
      <c r="G27" s="142">
        <f>'参加数'!G27</f>
        <v>4</v>
      </c>
      <c r="H27" s="157"/>
      <c r="I27" s="164">
        <f t="shared" si="0"/>
        <v>2000</v>
      </c>
      <c r="J27" s="157"/>
      <c r="K27" s="157">
        <f t="shared" si="1"/>
        <v>2400</v>
      </c>
    </row>
    <row r="28" spans="2:11" ht="15" customHeight="1">
      <c r="B28" s="142" t="str">
        <f>'参加数'!B28</f>
        <v>中２３</v>
      </c>
      <c r="C28" s="143" t="str">
        <f>'参加数'!C28</f>
        <v>喜瀬武原</v>
      </c>
      <c r="D28" s="142">
        <f>'参加数'!D28</f>
        <v>3</v>
      </c>
      <c r="E28" s="142">
        <f>'参加数'!E28</f>
        <v>3</v>
      </c>
      <c r="F28" s="142">
        <f>'参加数'!F28</f>
        <v>0</v>
      </c>
      <c r="G28" s="142">
        <f>'参加数'!G28</f>
        <v>3</v>
      </c>
      <c r="H28" s="157"/>
      <c r="I28" s="164">
        <f t="shared" si="0"/>
        <v>750</v>
      </c>
      <c r="J28" s="157"/>
      <c r="K28" s="157">
        <f t="shared" si="1"/>
        <v>900</v>
      </c>
    </row>
    <row r="29" spans="2:11" ht="15" customHeight="1">
      <c r="B29" s="142" t="str">
        <f>'参加数'!B29</f>
        <v>中２４</v>
      </c>
      <c r="C29" s="143" t="str">
        <f>'参加数'!C29</f>
        <v>安富祖</v>
      </c>
      <c r="D29" s="142">
        <f>'参加数'!D29</f>
        <v>4</v>
      </c>
      <c r="E29" s="142">
        <f>'参加数'!E29</f>
        <v>3</v>
      </c>
      <c r="F29" s="142">
        <f>'参加数'!F29</f>
        <v>2</v>
      </c>
      <c r="G29" s="142">
        <f>'参加数'!G29</f>
        <v>3</v>
      </c>
      <c r="H29" s="157"/>
      <c r="I29" s="164">
        <f t="shared" si="0"/>
        <v>1250</v>
      </c>
      <c r="J29" s="157"/>
      <c r="K29" s="157">
        <f t="shared" si="1"/>
        <v>1500</v>
      </c>
    </row>
    <row r="30" spans="2:11" ht="15" customHeight="1">
      <c r="B30" s="142" t="str">
        <f>'参加数'!B30</f>
        <v>中２５</v>
      </c>
      <c r="C30" s="143" t="str">
        <f>'参加数'!C30</f>
        <v>伊波</v>
      </c>
      <c r="D30" s="142">
        <f>'参加数'!D30</f>
        <v>3</v>
      </c>
      <c r="E30" s="142">
        <f>'参加数'!E30</f>
        <v>0</v>
      </c>
      <c r="F30" s="142">
        <f>'参加数'!F30</f>
        <v>0</v>
      </c>
      <c r="G30" s="142">
        <f>'参加数'!G30</f>
        <v>7</v>
      </c>
      <c r="H30" s="157"/>
      <c r="I30" s="164">
        <f t="shared" si="0"/>
        <v>1750</v>
      </c>
      <c r="J30" s="157"/>
      <c r="K30" s="157">
        <f t="shared" si="1"/>
        <v>2100</v>
      </c>
    </row>
    <row r="31" spans="2:11" ht="15" customHeight="1">
      <c r="B31" s="142" t="str">
        <f>'参加数'!B31</f>
        <v>中２６</v>
      </c>
      <c r="C31" s="143" t="str">
        <f>'参加数'!C31</f>
        <v>宮里</v>
      </c>
      <c r="D31" s="142">
        <f>'参加数'!D31</f>
        <v>5</v>
      </c>
      <c r="E31" s="142">
        <f>'参加数'!E31</f>
        <v>14</v>
      </c>
      <c r="F31" s="142">
        <f>'参加数'!F31</f>
        <v>17</v>
      </c>
      <c r="G31" s="142">
        <f>'参加数'!G31</f>
        <v>13</v>
      </c>
      <c r="H31" s="157"/>
      <c r="I31" s="164">
        <f t="shared" si="0"/>
        <v>7500</v>
      </c>
      <c r="J31" s="157"/>
      <c r="K31" s="157">
        <f t="shared" si="1"/>
        <v>9000</v>
      </c>
    </row>
    <row r="32" spans="2:11" ht="15" customHeight="1">
      <c r="B32" s="142" t="str">
        <f>'参加数'!B32</f>
        <v>中２７</v>
      </c>
      <c r="C32" s="143" t="str">
        <f>'参加数'!C32</f>
        <v>宜野湾</v>
      </c>
      <c r="D32" s="142">
        <f>'参加数'!D32</f>
        <v>0</v>
      </c>
      <c r="E32" s="142">
        <f>'参加数'!E32</f>
        <v>0</v>
      </c>
      <c r="F32" s="142">
        <f>'参加数'!F32</f>
        <v>10</v>
      </c>
      <c r="G32" s="142">
        <f>'参加数'!G32</f>
        <v>17</v>
      </c>
      <c r="H32" s="157"/>
      <c r="I32" s="164">
        <f t="shared" si="0"/>
        <v>6750</v>
      </c>
      <c r="J32" s="157"/>
      <c r="K32" s="157">
        <f t="shared" si="1"/>
        <v>8100</v>
      </c>
    </row>
    <row r="33" spans="2:11" ht="15" customHeight="1">
      <c r="B33" s="142" t="str">
        <f>'参加数'!B33</f>
        <v>中２８</v>
      </c>
      <c r="C33" s="143" t="str">
        <f>'参加数'!C33</f>
        <v>琉大附属</v>
      </c>
      <c r="D33" s="142">
        <f>'参加数'!D33</f>
        <v>0</v>
      </c>
      <c r="E33" s="142">
        <f>'参加数'!E33</f>
        <v>0</v>
      </c>
      <c r="F33" s="142">
        <f>'参加数'!F33</f>
        <v>0</v>
      </c>
      <c r="G33" s="142">
        <f>'参加数'!G33</f>
        <v>2</v>
      </c>
      <c r="H33" s="157"/>
      <c r="I33" s="164">
        <f t="shared" si="0"/>
        <v>500</v>
      </c>
      <c r="J33" s="157"/>
      <c r="K33" s="157">
        <f t="shared" si="1"/>
        <v>600</v>
      </c>
    </row>
    <row r="34" spans="2:11" ht="15" customHeight="1">
      <c r="B34" s="142" t="str">
        <f>'参加数'!B34</f>
        <v>中２９</v>
      </c>
      <c r="C34" s="143" t="str">
        <f>'参加数'!C34</f>
        <v>西原東</v>
      </c>
      <c r="D34" s="142">
        <f>'参加数'!D34</f>
        <v>0</v>
      </c>
      <c r="E34" s="142">
        <f>'参加数'!E34</f>
        <v>0</v>
      </c>
      <c r="F34" s="142">
        <f>'参加数'!F34</f>
        <v>5</v>
      </c>
      <c r="G34" s="142">
        <f>'参加数'!G34</f>
        <v>10</v>
      </c>
      <c r="H34" s="157"/>
      <c r="I34" s="164">
        <f t="shared" si="0"/>
        <v>3750</v>
      </c>
      <c r="J34" s="157"/>
      <c r="K34" s="157">
        <f t="shared" si="1"/>
        <v>4500</v>
      </c>
    </row>
    <row r="35" spans="2:11" ht="15" customHeight="1">
      <c r="B35" s="142" t="str">
        <f>'参加数'!B35</f>
        <v>中３０</v>
      </c>
      <c r="C35" s="143" t="str">
        <f>'参加数'!C35</f>
        <v>沖縄東</v>
      </c>
      <c r="D35" s="142">
        <f>'参加数'!D35</f>
        <v>14</v>
      </c>
      <c r="E35" s="142">
        <f>'参加数'!E35</f>
        <v>12</v>
      </c>
      <c r="F35" s="142">
        <f>'参加数'!F35</f>
        <v>10</v>
      </c>
      <c r="G35" s="142">
        <f>'参加数'!G35</f>
        <v>14</v>
      </c>
      <c r="H35" s="157"/>
      <c r="I35" s="164">
        <f t="shared" si="0"/>
        <v>6000</v>
      </c>
      <c r="J35" s="157"/>
      <c r="K35" s="157">
        <f t="shared" si="1"/>
        <v>7200</v>
      </c>
    </row>
    <row r="36" spans="2:11" ht="15" customHeight="1">
      <c r="B36" s="142" t="str">
        <f>'参加数'!B36</f>
        <v>中３１</v>
      </c>
      <c r="C36" s="143" t="str">
        <f>'参加数'!C36</f>
        <v>与勝緑が丘</v>
      </c>
      <c r="D36" s="142">
        <f>'参加数'!D36</f>
        <v>0</v>
      </c>
      <c r="E36" s="142">
        <f>'参加数'!E36</f>
        <v>0</v>
      </c>
      <c r="F36" s="142">
        <f>'参加数'!F36</f>
        <v>0</v>
      </c>
      <c r="G36" s="142">
        <f>'参加数'!G36</f>
        <v>0</v>
      </c>
      <c r="H36" s="157"/>
      <c r="I36" s="164">
        <f t="shared" si="0"/>
        <v>0</v>
      </c>
      <c r="J36" s="157"/>
      <c r="K36" s="157">
        <f t="shared" si="1"/>
        <v>0</v>
      </c>
    </row>
    <row r="37" spans="2:11" ht="15" customHeight="1">
      <c r="B37" s="142" t="str">
        <f>'参加数'!B37</f>
        <v>中３２</v>
      </c>
      <c r="C37" s="143" t="str">
        <f>'参加数'!C37</f>
        <v>彩橋</v>
      </c>
      <c r="D37" s="142">
        <f>'参加数'!D37</f>
        <v>3</v>
      </c>
      <c r="E37" s="142">
        <f>'参加数'!E37</f>
        <v>3</v>
      </c>
      <c r="F37" s="142">
        <f>'参加数'!F37</f>
        <v>0</v>
      </c>
      <c r="G37" s="142">
        <f>'参加数'!G37</f>
        <v>3</v>
      </c>
      <c r="H37" s="157"/>
      <c r="I37" s="164">
        <f t="shared" si="0"/>
        <v>750</v>
      </c>
      <c r="J37" s="157"/>
      <c r="K37" s="157">
        <f t="shared" si="1"/>
        <v>900</v>
      </c>
    </row>
    <row r="38" spans="2:11" ht="15" customHeight="1">
      <c r="B38" s="142" t="str">
        <f>'参加数'!B38</f>
        <v>中３３</v>
      </c>
      <c r="C38" s="143" t="str">
        <f>'参加数'!C38</f>
        <v>球陽</v>
      </c>
      <c r="D38" s="142">
        <f>'参加数'!D38</f>
        <v>8</v>
      </c>
      <c r="E38" s="142">
        <f>'参加数'!E38</f>
        <v>0</v>
      </c>
      <c r="F38" s="142">
        <f>'参加数'!F38</f>
        <v>2</v>
      </c>
      <c r="G38" s="142">
        <f>'参加数'!G38</f>
        <v>0</v>
      </c>
      <c r="H38" s="157"/>
      <c r="I38" s="164">
        <f t="shared" si="0"/>
        <v>500</v>
      </c>
      <c r="J38" s="157"/>
      <c r="K38" s="157">
        <f t="shared" si="1"/>
        <v>600</v>
      </c>
    </row>
    <row r="39" spans="2:11" ht="15" customHeight="1">
      <c r="B39" s="142" t="str">
        <f>'参加数'!B39</f>
        <v>中３４</v>
      </c>
      <c r="C39" s="143" t="str">
        <f>'参加数'!C39</f>
        <v>具志川東</v>
      </c>
      <c r="D39" s="142">
        <f>'参加数'!D39</f>
        <v>0</v>
      </c>
      <c r="E39" s="142">
        <f>'参加数'!E39</f>
        <v>0</v>
      </c>
      <c r="F39" s="142">
        <f>'参加数'!F39</f>
        <v>0</v>
      </c>
      <c r="G39" s="142">
        <f>'参加数'!G39</f>
        <v>1</v>
      </c>
      <c r="H39" s="157"/>
      <c r="I39" s="164">
        <f t="shared" si="0"/>
        <v>250</v>
      </c>
      <c r="J39" s="157"/>
      <c r="K39" s="157">
        <f t="shared" si="1"/>
        <v>300</v>
      </c>
    </row>
    <row r="40" spans="2:11" ht="15" customHeight="1">
      <c r="B40" s="142">
        <f>'参加数'!B40</f>
        <v>0</v>
      </c>
      <c r="C40" s="143">
        <f>'参加数'!C40</f>
        <v>0</v>
      </c>
      <c r="D40" s="142">
        <f>'参加数'!D40</f>
        <v>0</v>
      </c>
      <c r="E40" s="142">
        <f>'参加数'!E40</f>
        <v>0</v>
      </c>
      <c r="F40" s="142">
        <f>'参加数'!F40</f>
        <v>0</v>
      </c>
      <c r="G40" s="142">
        <f>'参加数'!G40</f>
        <v>0</v>
      </c>
      <c r="H40" s="157"/>
      <c r="I40" s="164">
        <f t="shared" si="0"/>
        <v>0</v>
      </c>
      <c r="J40" s="157"/>
      <c r="K40" s="157">
        <f t="shared" si="1"/>
        <v>0</v>
      </c>
    </row>
    <row r="41" spans="2:11" ht="15" customHeight="1">
      <c r="B41" s="142">
        <f>'参加数'!B41</f>
        <v>0</v>
      </c>
      <c r="C41" s="143">
        <f>'参加数'!C41</f>
        <v>0</v>
      </c>
      <c r="D41" s="142">
        <f>'参加数'!D41</f>
        <v>0</v>
      </c>
      <c r="E41" s="142">
        <f>'参加数'!E41</f>
        <v>0</v>
      </c>
      <c r="F41" s="142">
        <f>'参加数'!F41</f>
        <v>0</v>
      </c>
      <c r="G41" s="142">
        <f>'参加数'!G41</f>
        <v>0</v>
      </c>
      <c r="H41" s="157"/>
      <c r="I41" s="164">
        <f t="shared" si="0"/>
        <v>0</v>
      </c>
      <c r="J41" s="157"/>
      <c r="K41" s="157">
        <f t="shared" si="1"/>
        <v>0</v>
      </c>
    </row>
    <row r="42" spans="2:11" ht="15" customHeight="1">
      <c r="B42" s="142">
        <f>'参加数'!B42</f>
        <v>0</v>
      </c>
      <c r="C42" s="143">
        <f>'参加数'!C42</f>
        <v>0</v>
      </c>
      <c r="D42" s="142">
        <f>'参加数'!D42</f>
        <v>0</v>
      </c>
      <c r="E42" s="142">
        <f>'参加数'!E42</f>
        <v>0</v>
      </c>
      <c r="F42" s="142">
        <f>'参加数'!F42</f>
        <v>0</v>
      </c>
      <c r="G42" s="142">
        <f>'参加数'!G42</f>
        <v>0</v>
      </c>
      <c r="H42" s="157"/>
      <c r="I42" s="164">
        <f t="shared" si="0"/>
        <v>0</v>
      </c>
      <c r="J42" s="157"/>
      <c r="K42" s="157">
        <f t="shared" si="1"/>
        <v>0</v>
      </c>
    </row>
    <row r="43" spans="2:11" ht="15" customHeight="1">
      <c r="B43" s="142">
        <f>'参加数'!B43</f>
        <v>0</v>
      </c>
      <c r="C43" s="143">
        <f>'参加数'!C43</f>
        <v>0</v>
      </c>
      <c r="D43" s="142">
        <f>'参加数'!D43</f>
        <v>0</v>
      </c>
      <c r="E43" s="142">
        <f>'参加数'!E43</f>
        <v>0</v>
      </c>
      <c r="F43" s="142">
        <f>'参加数'!F43</f>
        <v>0</v>
      </c>
      <c r="G43" s="142">
        <f>'参加数'!G43</f>
        <v>0</v>
      </c>
      <c r="H43" s="157"/>
      <c r="I43" s="164">
        <f t="shared" si="0"/>
        <v>0</v>
      </c>
      <c r="J43" s="157"/>
      <c r="K43" s="157">
        <f t="shared" si="1"/>
        <v>0</v>
      </c>
    </row>
    <row r="44" spans="2:11" ht="15" customHeight="1">
      <c r="B44" s="142">
        <f>'参加数'!B44</f>
        <v>0</v>
      </c>
      <c r="C44" s="143">
        <f>'参加数'!C44</f>
        <v>0</v>
      </c>
      <c r="D44" s="142">
        <f>'参加数'!D44</f>
        <v>0</v>
      </c>
      <c r="E44" s="142">
        <f>'参加数'!E44</f>
        <v>0</v>
      </c>
      <c r="F44" s="142">
        <f>'参加数'!F44</f>
        <v>0</v>
      </c>
      <c r="G44" s="142">
        <f>'参加数'!G44</f>
        <v>0</v>
      </c>
      <c r="H44" s="157"/>
      <c r="I44" s="164">
        <f t="shared" si="0"/>
        <v>0</v>
      </c>
      <c r="J44" s="157"/>
      <c r="K44" s="157">
        <f t="shared" si="1"/>
        <v>0</v>
      </c>
    </row>
    <row r="45" spans="2:11" ht="15" customHeight="1">
      <c r="B45" s="145" t="str">
        <f>'参加数'!I5</f>
        <v>那１</v>
      </c>
      <c r="C45" s="146" t="str">
        <f>'参加数'!J5</f>
        <v>浦添</v>
      </c>
      <c r="D45" s="145">
        <f>'参加数'!K5</f>
        <v>0</v>
      </c>
      <c r="E45" s="145">
        <f>'参加数'!L5</f>
        <v>0</v>
      </c>
      <c r="F45" s="142">
        <f>'参加数'!M5</f>
        <v>0</v>
      </c>
      <c r="G45" s="142">
        <f>'参加数'!N5</f>
        <v>0</v>
      </c>
      <c r="H45" s="157"/>
      <c r="I45" s="164">
        <f t="shared" si="0"/>
        <v>0</v>
      </c>
      <c r="J45" s="157"/>
      <c r="K45" s="157">
        <f t="shared" si="1"/>
        <v>0</v>
      </c>
    </row>
    <row r="46" spans="2:11" ht="15" customHeight="1">
      <c r="B46" s="145" t="str">
        <f>'参加数'!I6</f>
        <v>那２</v>
      </c>
      <c r="C46" s="146" t="str">
        <f>'参加数'!J6</f>
        <v>仲西</v>
      </c>
      <c r="D46" s="145">
        <f>'参加数'!K6</f>
        <v>0</v>
      </c>
      <c r="E46" s="145">
        <f>'参加数'!L6</f>
        <v>0</v>
      </c>
      <c r="F46" s="142">
        <f>'参加数'!M6</f>
        <v>16</v>
      </c>
      <c r="G46" s="142">
        <f>'参加数'!N6</f>
        <v>30</v>
      </c>
      <c r="H46" s="157"/>
      <c r="I46" s="164">
        <f t="shared" si="0"/>
        <v>11500</v>
      </c>
      <c r="J46" s="157"/>
      <c r="K46" s="157">
        <f t="shared" si="1"/>
        <v>13800</v>
      </c>
    </row>
    <row r="47" spans="2:11" ht="15" customHeight="1">
      <c r="B47" s="145" t="str">
        <f>'参加数'!I7</f>
        <v>那３</v>
      </c>
      <c r="C47" s="146" t="str">
        <f>'参加数'!J7</f>
        <v>首里</v>
      </c>
      <c r="D47" s="145">
        <f>'参加数'!K7</f>
        <v>11</v>
      </c>
      <c r="E47" s="145">
        <f>'参加数'!L7</f>
        <v>13</v>
      </c>
      <c r="F47" s="142">
        <f>'参加数'!M7</f>
        <v>17</v>
      </c>
      <c r="G47" s="142">
        <f>'参加数'!N7</f>
        <v>18</v>
      </c>
      <c r="H47" s="157"/>
      <c r="I47" s="164">
        <f t="shared" si="0"/>
        <v>8750</v>
      </c>
      <c r="J47" s="157"/>
      <c r="K47" s="157">
        <f t="shared" si="1"/>
        <v>10500</v>
      </c>
    </row>
    <row r="48" spans="2:11" ht="15" customHeight="1">
      <c r="B48" s="145" t="str">
        <f>'参加数'!I8</f>
        <v>那４</v>
      </c>
      <c r="C48" s="146" t="str">
        <f>'参加数'!J8</f>
        <v>安岡</v>
      </c>
      <c r="D48" s="145">
        <f>'参加数'!K8</f>
        <v>0</v>
      </c>
      <c r="E48" s="145">
        <f>'参加数'!L8</f>
        <v>2</v>
      </c>
      <c r="F48" s="142">
        <f>'参加数'!M8</f>
        <v>12</v>
      </c>
      <c r="G48" s="142">
        <f>'参加数'!N8</f>
        <v>13</v>
      </c>
      <c r="H48" s="157"/>
      <c r="I48" s="164">
        <f t="shared" si="0"/>
        <v>6250</v>
      </c>
      <c r="J48" s="157"/>
      <c r="K48" s="157">
        <f t="shared" si="1"/>
        <v>7500</v>
      </c>
    </row>
    <row r="49" spans="2:11" ht="15" customHeight="1">
      <c r="B49" s="145" t="str">
        <f>'参加数'!I9</f>
        <v>那５</v>
      </c>
      <c r="C49" s="146" t="str">
        <f>'参加数'!J9</f>
        <v>真和志</v>
      </c>
      <c r="D49" s="145">
        <f>'参加数'!K9</f>
        <v>0</v>
      </c>
      <c r="E49" s="145">
        <f>'参加数'!L9</f>
        <v>10</v>
      </c>
      <c r="F49" s="142">
        <f>'参加数'!M9</f>
        <v>0</v>
      </c>
      <c r="G49" s="142">
        <f>'参加数'!N9</f>
        <v>3</v>
      </c>
      <c r="H49" s="157"/>
      <c r="I49" s="164">
        <f t="shared" si="0"/>
        <v>750</v>
      </c>
      <c r="J49" s="157"/>
      <c r="K49" s="157">
        <f t="shared" si="1"/>
        <v>900</v>
      </c>
    </row>
    <row r="50" spans="2:11" ht="15" customHeight="1">
      <c r="B50" s="145" t="str">
        <f>'参加数'!I10</f>
        <v>那６</v>
      </c>
      <c r="C50" s="146" t="str">
        <f>'参加数'!J10</f>
        <v>那覇</v>
      </c>
      <c r="D50" s="145">
        <f>'参加数'!K10</f>
        <v>0</v>
      </c>
      <c r="E50" s="145">
        <f>'参加数'!L10</f>
        <v>0</v>
      </c>
      <c r="F50" s="142">
        <f>'参加数'!M10</f>
        <v>22</v>
      </c>
      <c r="G50" s="142">
        <f>'参加数'!N10</f>
        <v>9</v>
      </c>
      <c r="H50" s="157"/>
      <c r="I50" s="164">
        <f t="shared" si="0"/>
        <v>7750</v>
      </c>
      <c r="J50" s="157"/>
      <c r="K50" s="157">
        <f t="shared" si="1"/>
        <v>9300</v>
      </c>
    </row>
    <row r="51" spans="2:11" ht="15" customHeight="1">
      <c r="B51" s="145" t="str">
        <f>'参加数'!I11</f>
        <v>那７</v>
      </c>
      <c r="C51" s="146" t="str">
        <f>'参加数'!J11</f>
        <v>上山</v>
      </c>
      <c r="D51" s="145">
        <f>'参加数'!K11</f>
        <v>0</v>
      </c>
      <c r="E51" s="145">
        <f>'参加数'!L11</f>
        <v>0</v>
      </c>
      <c r="F51" s="142">
        <f>'参加数'!M11</f>
        <v>0</v>
      </c>
      <c r="G51" s="142">
        <f>'参加数'!N11</f>
        <v>0</v>
      </c>
      <c r="H51" s="157"/>
      <c r="I51" s="164">
        <f t="shared" si="0"/>
        <v>0</v>
      </c>
      <c r="J51" s="157"/>
      <c r="K51" s="157">
        <f t="shared" si="1"/>
        <v>0</v>
      </c>
    </row>
    <row r="52" spans="2:11" ht="15" customHeight="1">
      <c r="B52" s="145" t="str">
        <f>'参加数'!I12</f>
        <v>那８</v>
      </c>
      <c r="C52" s="146" t="str">
        <f>'参加数'!J12</f>
        <v>鏡原</v>
      </c>
      <c r="D52" s="145">
        <f>'参加数'!K12</f>
        <v>0</v>
      </c>
      <c r="E52" s="145">
        <f>'参加数'!L12</f>
        <v>0</v>
      </c>
      <c r="F52" s="142">
        <f>'参加数'!M12</f>
        <v>0</v>
      </c>
      <c r="G52" s="142">
        <f>'参加数'!N12</f>
        <v>0</v>
      </c>
      <c r="H52" s="157"/>
      <c r="I52" s="164">
        <f t="shared" si="0"/>
        <v>0</v>
      </c>
      <c r="J52" s="157"/>
      <c r="K52" s="157">
        <f t="shared" si="1"/>
        <v>0</v>
      </c>
    </row>
    <row r="53" spans="2:11" ht="15" customHeight="1">
      <c r="B53" s="145" t="str">
        <f>'参加数'!I13</f>
        <v>那９</v>
      </c>
      <c r="C53" s="146" t="str">
        <f>'参加数'!J13</f>
        <v>小禄</v>
      </c>
      <c r="D53" s="145">
        <f>'参加数'!K13</f>
        <v>0</v>
      </c>
      <c r="E53" s="145">
        <f>'参加数'!L13</f>
        <v>0</v>
      </c>
      <c r="F53" s="142">
        <f>'参加数'!M13</f>
        <v>2</v>
      </c>
      <c r="G53" s="142">
        <f>'参加数'!N13</f>
        <v>3</v>
      </c>
      <c r="H53" s="157"/>
      <c r="I53" s="164">
        <f t="shared" si="0"/>
        <v>1250</v>
      </c>
      <c r="J53" s="157"/>
      <c r="K53" s="157">
        <f t="shared" si="1"/>
        <v>1500</v>
      </c>
    </row>
    <row r="54" spans="2:11" ht="15" customHeight="1">
      <c r="B54" s="145" t="str">
        <f>'参加数'!I14</f>
        <v>那１０</v>
      </c>
      <c r="C54" s="146" t="str">
        <f>'参加数'!J14</f>
        <v>寄宮</v>
      </c>
      <c r="D54" s="145">
        <f>'参加数'!K14</f>
        <v>0</v>
      </c>
      <c r="E54" s="145">
        <f>'参加数'!L14</f>
        <v>0</v>
      </c>
      <c r="F54" s="142">
        <f>'参加数'!M14</f>
        <v>14</v>
      </c>
      <c r="G54" s="142">
        <f>'参加数'!N14</f>
        <v>1</v>
      </c>
      <c r="H54" s="157"/>
      <c r="I54" s="164">
        <f t="shared" si="0"/>
        <v>3750</v>
      </c>
      <c r="J54" s="157"/>
      <c r="K54" s="157">
        <f t="shared" si="1"/>
        <v>4500</v>
      </c>
    </row>
    <row r="55" spans="2:11" ht="15" customHeight="1">
      <c r="B55" s="145" t="str">
        <f>'参加数'!I15</f>
        <v>那１１</v>
      </c>
      <c r="C55" s="146" t="str">
        <f>'参加数'!J15</f>
        <v>神原</v>
      </c>
      <c r="D55" s="145">
        <f>'参加数'!K15</f>
        <v>2</v>
      </c>
      <c r="E55" s="145">
        <f>'参加数'!L15</f>
        <v>1</v>
      </c>
      <c r="F55" s="142">
        <f>'参加数'!M15</f>
        <v>5</v>
      </c>
      <c r="G55" s="142">
        <f>'参加数'!N15</f>
        <v>5</v>
      </c>
      <c r="H55" s="157"/>
      <c r="I55" s="164">
        <f t="shared" si="0"/>
        <v>2500</v>
      </c>
      <c r="J55" s="157"/>
      <c r="K55" s="157">
        <f t="shared" si="1"/>
        <v>3000</v>
      </c>
    </row>
    <row r="56" spans="2:11" ht="15" customHeight="1">
      <c r="B56" s="145" t="str">
        <f>'参加数'!I16</f>
        <v>那１２</v>
      </c>
      <c r="C56" s="146" t="str">
        <f>'参加数'!J16</f>
        <v>松島</v>
      </c>
      <c r="D56" s="145">
        <f>'参加数'!K16</f>
        <v>0</v>
      </c>
      <c r="E56" s="145">
        <f>'参加数'!L16</f>
        <v>4</v>
      </c>
      <c r="F56" s="142">
        <f>'参加数'!M16</f>
        <v>12</v>
      </c>
      <c r="G56" s="142">
        <f>'参加数'!N16</f>
        <v>28</v>
      </c>
      <c r="H56" s="157"/>
      <c r="I56" s="164">
        <f t="shared" si="0"/>
        <v>10000</v>
      </c>
      <c r="J56" s="157"/>
      <c r="K56" s="157">
        <f t="shared" si="1"/>
        <v>12000</v>
      </c>
    </row>
    <row r="57" spans="2:11" ht="15" customHeight="1">
      <c r="B57" s="145" t="str">
        <f>'参加数'!I17</f>
        <v>那１３</v>
      </c>
      <c r="C57" s="146" t="str">
        <f>'参加数'!J17</f>
        <v>古蔵</v>
      </c>
      <c r="D57" s="145">
        <f>'参加数'!K17</f>
        <v>5</v>
      </c>
      <c r="E57" s="145">
        <f>'参加数'!L17</f>
        <v>12</v>
      </c>
      <c r="F57" s="142">
        <f>'参加数'!M17</f>
        <v>11</v>
      </c>
      <c r="G57" s="142">
        <f>'参加数'!N17</f>
        <v>10</v>
      </c>
      <c r="H57" s="157"/>
      <c r="I57" s="164">
        <f t="shared" si="0"/>
        <v>5250</v>
      </c>
      <c r="J57" s="157"/>
      <c r="K57" s="157">
        <f t="shared" si="1"/>
        <v>6300</v>
      </c>
    </row>
    <row r="58" spans="2:11" ht="15" customHeight="1">
      <c r="B58" s="145" t="str">
        <f>'参加数'!I18</f>
        <v>那１４</v>
      </c>
      <c r="C58" s="146" t="str">
        <f>'参加数'!J18</f>
        <v>石田</v>
      </c>
      <c r="D58" s="145">
        <f>'参加数'!K18</f>
        <v>0</v>
      </c>
      <c r="E58" s="145">
        <f>'参加数'!L18</f>
        <v>0</v>
      </c>
      <c r="F58" s="142">
        <f>'参加数'!M18</f>
        <v>0</v>
      </c>
      <c r="G58" s="142">
        <f>'参加数'!N18</f>
        <v>0</v>
      </c>
      <c r="H58" s="157"/>
      <c r="I58" s="164">
        <f t="shared" si="0"/>
        <v>0</v>
      </c>
      <c r="J58" s="157"/>
      <c r="K58" s="157">
        <f t="shared" si="1"/>
        <v>0</v>
      </c>
    </row>
    <row r="59" spans="2:11" ht="15" customHeight="1">
      <c r="B59" s="145" t="str">
        <f>'参加数'!I19</f>
        <v>那１５</v>
      </c>
      <c r="C59" s="146" t="str">
        <f>'参加数'!J19</f>
        <v>仲井真</v>
      </c>
      <c r="D59" s="145">
        <f>'参加数'!K19</f>
        <v>1</v>
      </c>
      <c r="E59" s="145">
        <f>'参加数'!L19</f>
        <v>15</v>
      </c>
      <c r="F59" s="142">
        <f>'参加数'!M19</f>
        <v>13</v>
      </c>
      <c r="G59" s="142">
        <f>'参加数'!N19</f>
        <v>17</v>
      </c>
      <c r="H59" s="157"/>
      <c r="I59" s="164">
        <f t="shared" si="0"/>
        <v>7500</v>
      </c>
      <c r="J59" s="157"/>
      <c r="K59" s="157">
        <f t="shared" si="1"/>
        <v>9000</v>
      </c>
    </row>
    <row r="60" spans="2:11" ht="15" customHeight="1">
      <c r="B60" s="145" t="str">
        <f>'参加数'!I20</f>
        <v>那１６</v>
      </c>
      <c r="C60" s="146" t="str">
        <f>'参加数'!J20</f>
        <v>神森</v>
      </c>
      <c r="D60" s="145">
        <f>'参加数'!K20</f>
        <v>1</v>
      </c>
      <c r="E60" s="145">
        <f>'参加数'!L20</f>
        <v>4</v>
      </c>
      <c r="F60" s="142">
        <f>'参加数'!M20</f>
        <v>14</v>
      </c>
      <c r="G60" s="142">
        <f>'参加数'!N20</f>
        <v>10</v>
      </c>
      <c r="H60" s="157"/>
      <c r="I60" s="164">
        <f t="shared" si="0"/>
        <v>6000</v>
      </c>
      <c r="J60" s="157"/>
      <c r="K60" s="157">
        <f t="shared" si="1"/>
        <v>7200</v>
      </c>
    </row>
    <row r="61" spans="2:11" ht="15" customHeight="1">
      <c r="B61" s="145" t="str">
        <f>'参加数'!I21</f>
        <v>那１７</v>
      </c>
      <c r="C61" s="146" t="str">
        <f>'参加数'!J21</f>
        <v>城北</v>
      </c>
      <c r="D61" s="145">
        <f>'参加数'!K21</f>
        <v>0</v>
      </c>
      <c r="E61" s="145">
        <f>'参加数'!L21</f>
        <v>0</v>
      </c>
      <c r="F61" s="142">
        <f>'参加数'!M21</f>
        <v>2</v>
      </c>
      <c r="G61" s="142">
        <f>'参加数'!N21</f>
        <v>11</v>
      </c>
      <c r="H61" s="157"/>
      <c r="I61" s="164">
        <f t="shared" si="0"/>
        <v>3250</v>
      </c>
      <c r="J61" s="157"/>
      <c r="K61" s="157">
        <f t="shared" si="1"/>
        <v>3900</v>
      </c>
    </row>
    <row r="62" spans="2:11" ht="15" customHeight="1">
      <c r="B62" s="145" t="str">
        <f>'参加数'!I22</f>
        <v>那１８</v>
      </c>
      <c r="C62" s="146" t="str">
        <f>'参加数'!J22</f>
        <v>北大東</v>
      </c>
      <c r="D62" s="145">
        <f>'参加数'!K22</f>
        <v>1</v>
      </c>
      <c r="E62" s="145">
        <f>'参加数'!L22</f>
        <v>0</v>
      </c>
      <c r="F62" s="142">
        <f>'参加数'!M22</f>
        <v>1</v>
      </c>
      <c r="G62" s="142">
        <f>'参加数'!N22</f>
        <v>1</v>
      </c>
      <c r="H62" s="157"/>
      <c r="I62" s="164">
        <f t="shared" si="0"/>
        <v>500</v>
      </c>
      <c r="J62" s="157"/>
      <c r="K62" s="157">
        <f t="shared" si="1"/>
        <v>600</v>
      </c>
    </row>
    <row r="63" spans="2:11" ht="15" customHeight="1">
      <c r="B63" s="145" t="str">
        <f>'参加数'!I23</f>
        <v>那１９</v>
      </c>
      <c r="C63" s="146" t="str">
        <f>'参加数'!J23</f>
        <v>松城</v>
      </c>
      <c r="D63" s="145">
        <f>'参加数'!K23</f>
        <v>5</v>
      </c>
      <c r="E63" s="145">
        <f>'参加数'!L23</f>
        <v>3</v>
      </c>
      <c r="F63" s="142">
        <f>'参加数'!M23</f>
        <v>9</v>
      </c>
      <c r="G63" s="142">
        <f>'参加数'!N23</f>
        <v>5</v>
      </c>
      <c r="H63" s="157"/>
      <c r="I63" s="164">
        <f t="shared" si="0"/>
        <v>3500</v>
      </c>
      <c r="J63" s="157"/>
      <c r="K63" s="157">
        <f t="shared" si="1"/>
        <v>4200</v>
      </c>
    </row>
    <row r="64" spans="2:11" ht="15" customHeight="1">
      <c r="B64" s="145" t="str">
        <f>'参加数'!I24</f>
        <v>那２０</v>
      </c>
      <c r="C64" s="146" t="str">
        <f>'参加数'!J24</f>
        <v>港川</v>
      </c>
      <c r="D64" s="145">
        <f>'参加数'!K24</f>
        <v>9</v>
      </c>
      <c r="E64" s="145">
        <f>'参加数'!L24</f>
        <v>7</v>
      </c>
      <c r="F64" s="142">
        <f>'参加数'!M24</f>
        <v>9</v>
      </c>
      <c r="G64" s="142">
        <f>'参加数'!N24</f>
        <v>12</v>
      </c>
      <c r="H64" s="157"/>
      <c r="I64" s="164">
        <f t="shared" si="0"/>
        <v>5250</v>
      </c>
      <c r="J64" s="157"/>
      <c r="K64" s="157">
        <f t="shared" si="1"/>
        <v>6300</v>
      </c>
    </row>
    <row r="65" spans="2:11" ht="15" customHeight="1">
      <c r="B65" s="145" t="str">
        <f>'参加数'!I25</f>
        <v>那２１</v>
      </c>
      <c r="C65" s="146" t="str">
        <f>'参加数'!J25</f>
        <v>金城</v>
      </c>
      <c r="D65" s="145">
        <f>'参加数'!K25</f>
        <v>8</v>
      </c>
      <c r="E65" s="145">
        <f>'参加数'!L25</f>
        <v>1</v>
      </c>
      <c r="F65" s="142">
        <f>'参加数'!M25</f>
        <v>13</v>
      </c>
      <c r="G65" s="142">
        <f>'参加数'!N25</f>
        <v>10</v>
      </c>
      <c r="H65" s="157"/>
      <c r="I65" s="164">
        <f t="shared" si="0"/>
        <v>5750</v>
      </c>
      <c r="J65" s="157"/>
      <c r="K65" s="157">
        <f t="shared" si="1"/>
        <v>6900</v>
      </c>
    </row>
    <row r="66" spans="2:11" ht="15" customHeight="1">
      <c r="B66" s="145" t="str">
        <f>'参加数'!I26</f>
        <v>那２２</v>
      </c>
      <c r="C66" s="146" t="str">
        <f>'参加数'!J26</f>
        <v>沖縄尚学</v>
      </c>
      <c r="D66" s="145">
        <f>'参加数'!K26</f>
        <v>0</v>
      </c>
      <c r="E66" s="145">
        <f>'参加数'!L26</f>
        <v>0</v>
      </c>
      <c r="F66" s="142">
        <f>'参加数'!M26</f>
        <v>0</v>
      </c>
      <c r="G66" s="142">
        <f>'参加数'!N26</f>
        <v>0</v>
      </c>
      <c r="H66" s="157"/>
      <c r="I66" s="164">
        <f t="shared" si="0"/>
        <v>0</v>
      </c>
      <c r="J66" s="157"/>
      <c r="K66" s="157">
        <f t="shared" si="1"/>
        <v>0</v>
      </c>
    </row>
    <row r="67" spans="2:11" ht="15" customHeight="1">
      <c r="B67" s="145" t="str">
        <f>'参加数'!I27</f>
        <v>那２３</v>
      </c>
      <c r="C67" s="146" t="str">
        <f>'参加数'!J27</f>
        <v>興南</v>
      </c>
      <c r="D67" s="145">
        <f>'参加数'!K27</f>
        <v>11</v>
      </c>
      <c r="E67" s="145">
        <f>'参加数'!L27</f>
        <v>5</v>
      </c>
      <c r="F67" s="142">
        <f>'参加数'!M27</f>
        <v>14</v>
      </c>
      <c r="G67" s="142">
        <f>'参加数'!N27</f>
        <v>7</v>
      </c>
      <c r="H67" s="157"/>
      <c r="I67" s="164">
        <f t="shared" si="0"/>
        <v>5250</v>
      </c>
      <c r="J67" s="157"/>
      <c r="K67" s="157">
        <f t="shared" si="1"/>
        <v>6300</v>
      </c>
    </row>
    <row r="68" spans="2:11" ht="15" customHeight="1">
      <c r="B68" s="145" t="str">
        <f>'参加数'!I28</f>
        <v>那２４</v>
      </c>
      <c r="C68" s="146" t="str">
        <f>'参加数'!J28</f>
        <v>昭和薬大附属</v>
      </c>
      <c r="D68" s="145">
        <f>'参加数'!K28</f>
        <v>4</v>
      </c>
      <c r="E68" s="145">
        <f>'参加数'!L28</f>
        <v>4</v>
      </c>
      <c r="F68" s="142">
        <f>'参加数'!M28</f>
        <v>0</v>
      </c>
      <c r="G68" s="142">
        <f>'参加数'!N28</f>
        <v>0</v>
      </c>
      <c r="H68" s="157"/>
      <c r="I68" s="164">
        <f t="shared" si="0"/>
        <v>0</v>
      </c>
      <c r="J68" s="157"/>
      <c r="K68" s="157">
        <f t="shared" si="1"/>
        <v>0</v>
      </c>
    </row>
    <row r="69" spans="2:11" ht="15" customHeight="1">
      <c r="B69" s="145" t="str">
        <f>'参加数'!I29</f>
        <v>那２５</v>
      </c>
      <c r="C69" s="146" t="str">
        <f>'参加数'!J29</f>
        <v>石嶺</v>
      </c>
      <c r="D69" s="145">
        <f>'参加数'!K29</f>
        <v>8</v>
      </c>
      <c r="E69" s="145">
        <f>'参加数'!L29</f>
        <v>4</v>
      </c>
      <c r="F69" s="142">
        <f>'参加数'!M29</f>
        <v>7</v>
      </c>
      <c r="G69" s="142">
        <f>'参加数'!N29</f>
        <v>17</v>
      </c>
      <c r="H69" s="157"/>
      <c r="I69" s="164">
        <f t="shared" si="0"/>
        <v>6000</v>
      </c>
      <c r="J69" s="157"/>
      <c r="K69" s="157">
        <f t="shared" si="1"/>
        <v>7200</v>
      </c>
    </row>
    <row r="70" spans="2:11" ht="15" customHeight="1">
      <c r="B70" s="145" t="str">
        <f>'参加数'!I30</f>
        <v>那２６</v>
      </c>
      <c r="C70" s="146" t="str">
        <f>'参加数'!J30</f>
        <v>浦西</v>
      </c>
      <c r="D70" s="145">
        <f>'参加数'!K30</f>
        <v>1</v>
      </c>
      <c r="E70" s="145">
        <f>'参加数'!L30</f>
        <v>0</v>
      </c>
      <c r="F70" s="142">
        <f>'参加数'!M30</f>
        <v>8</v>
      </c>
      <c r="G70" s="142">
        <f>'参加数'!N30</f>
        <v>7</v>
      </c>
      <c r="H70" s="157"/>
      <c r="I70" s="164">
        <f aca="true" t="shared" si="2" ref="I70:I106">(F70+G70)*250</f>
        <v>3750</v>
      </c>
      <c r="J70" s="157"/>
      <c r="K70" s="157">
        <f aca="true" t="shared" si="3" ref="K70:K106">(F70+G70)*300</f>
        <v>4500</v>
      </c>
    </row>
    <row r="71" spans="2:11" ht="15" customHeight="1">
      <c r="B71" s="145">
        <f>'参加数'!I31</f>
        <v>0</v>
      </c>
      <c r="C71" s="146">
        <f>'参加数'!J31</f>
        <v>0</v>
      </c>
      <c r="D71" s="145">
        <f>'参加数'!K31</f>
        <v>0</v>
      </c>
      <c r="E71" s="145">
        <f>'参加数'!L31</f>
        <v>0</v>
      </c>
      <c r="F71" s="142">
        <f>'参加数'!M31</f>
        <v>0</v>
      </c>
      <c r="G71" s="142">
        <f>'参加数'!N31</f>
        <v>0</v>
      </c>
      <c r="H71" s="157"/>
      <c r="I71" s="164">
        <f t="shared" si="2"/>
        <v>0</v>
      </c>
      <c r="J71" s="157"/>
      <c r="K71" s="157">
        <f t="shared" si="3"/>
        <v>0</v>
      </c>
    </row>
    <row r="72" spans="2:11" ht="15" customHeight="1">
      <c r="B72" s="145" t="str">
        <f>'参加数'!P5</f>
        <v>島１</v>
      </c>
      <c r="C72" s="146" t="str">
        <f>'参加数'!Q5</f>
        <v>三和</v>
      </c>
      <c r="D72" s="145">
        <f>'参加数'!R5</f>
        <v>4</v>
      </c>
      <c r="E72" s="145">
        <f>'参加数'!S5</f>
        <v>5</v>
      </c>
      <c r="F72" s="142">
        <f>'参加数'!T5</f>
        <v>12</v>
      </c>
      <c r="G72" s="142">
        <f>'参加数'!U5</f>
        <v>9</v>
      </c>
      <c r="H72" s="157"/>
      <c r="I72" s="164">
        <f t="shared" si="2"/>
        <v>5250</v>
      </c>
      <c r="J72" s="157"/>
      <c r="K72" s="157">
        <f t="shared" si="3"/>
        <v>6300</v>
      </c>
    </row>
    <row r="73" spans="2:11" ht="15" customHeight="1">
      <c r="B73" s="145" t="str">
        <f>'参加数'!P6</f>
        <v>島２</v>
      </c>
      <c r="C73" s="146" t="str">
        <f>'参加数'!Q6</f>
        <v>高嶺</v>
      </c>
      <c r="D73" s="145">
        <f>'参加数'!R6</f>
        <v>0</v>
      </c>
      <c r="E73" s="145">
        <f>'参加数'!S6</f>
        <v>0</v>
      </c>
      <c r="F73" s="142">
        <f>'参加数'!T6</f>
        <v>0</v>
      </c>
      <c r="G73" s="142">
        <f>'参加数'!U6</f>
        <v>0</v>
      </c>
      <c r="H73" s="157"/>
      <c r="I73" s="164">
        <f t="shared" si="2"/>
        <v>0</v>
      </c>
      <c r="J73" s="157"/>
      <c r="K73" s="157">
        <f t="shared" si="3"/>
        <v>0</v>
      </c>
    </row>
    <row r="74" spans="2:11" ht="15" customHeight="1">
      <c r="B74" s="145" t="str">
        <f>'参加数'!P7</f>
        <v>島３</v>
      </c>
      <c r="C74" s="146" t="str">
        <f>'参加数'!Q7</f>
        <v>糸満</v>
      </c>
      <c r="D74" s="145">
        <f>'参加数'!R7</f>
        <v>1</v>
      </c>
      <c r="E74" s="145">
        <f>'参加数'!S7</f>
        <v>9</v>
      </c>
      <c r="F74" s="142">
        <f>'参加数'!T7</f>
        <v>8</v>
      </c>
      <c r="G74" s="142">
        <f>'参加数'!U7</f>
        <v>14</v>
      </c>
      <c r="H74" s="157"/>
      <c r="I74" s="164">
        <f t="shared" si="2"/>
        <v>5500</v>
      </c>
      <c r="J74" s="157"/>
      <c r="K74" s="157">
        <f t="shared" si="3"/>
        <v>6600</v>
      </c>
    </row>
    <row r="75" spans="2:11" ht="15" customHeight="1">
      <c r="B75" s="145" t="str">
        <f>'参加数'!P8</f>
        <v>島４</v>
      </c>
      <c r="C75" s="146" t="str">
        <f>'参加数'!Q8</f>
        <v>兼城</v>
      </c>
      <c r="D75" s="145">
        <f>'参加数'!R8</f>
        <v>8</v>
      </c>
      <c r="E75" s="145">
        <f>'参加数'!S8</f>
        <v>6</v>
      </c>
      <c r="F75" s="142">
        <f>'参加数'!T8</f>
        <v>10</v>
      </c>
      <c r="G75" s="142">
        <f>'参加数'!U8</f>
        <v>7</v>
      </c>
      <c r="H75" s="157"/>
      <c r="I75" s="164">
        <f t="shared" si="2"/>
        <v>4250</v>
      </c>
      <c r="J75" s="157"/>
      <c r="K75" s="157">
        <f t="shared" si="3"/>
        <v>5100</v>
      </c>
    </row>
    <row r="76" spans="2:11" ht="15" customHeight="1">
      <c r="B76" s="145" t="str">
        <f>'参加数'!P9</f>
        <v>島５</v>
      </c>
      <c r="C76" s="146" t="str">
        <f>'参加数'!Q9</f>
        <v>東風平</v>
      </c>
      <c r="D76" s="145">
        <f>'参加数'!R9</f>
        <v>3</v>
      </c>
      <c r="E76" s="145">
        <f>'参加数'!S9</f>
        <v>16</v>
      </c>
      <c r="F76" s="142">
        <f>'参加数'!T9</f>
        <v>16</v>
      </c>
      <c r="G76" s="142">
        <f>'参加数'!U9</f>
        <v>14</v>
      </c>
      <c r="H76" s="157"/>
      <c r="I76" s="164">
        <f t="shared" si="2"/>
        <v>7500</v>
      </c>
      <c r="J76" s="157"/>
      <c r="K76" s="157">
        <f t="shared" si="3"/>
        <v>9000</v>
      </c>
    </row>
    <row r="77" spans="2:11" ht="15" customHeight="1">
      <c r="B77" s="145" t="str">
        <f>'参加数'!P10</f>
        <v>島６</v>
      </c>
      <c r="C77" s="146" t="str">
        <f>'参加数'!Q10</f>
        <v>豊見城</v>
      </c>
      <c r="D77" s="145">
        <f>'参加数'!R10</f>
        <v>0</v>
      </c>
      <c r="E77" s="145">
        <f>'参加数'!S10</f>
        <v>0</v>
      </c>
      <c r="F77" s="142">
        <f>'参加数'!T10</f>
        <v>0</v>
      </c>
      <c r="G77" s="142">
        <f>'参加数'!U10</f>
        <v>0</v>
      </c>
      <c r="H77" s="157"/>
      <c r="I77" s="164">
        <f t="shared" si="2"/>
        <v>0</v>
      </c>
      <c r="J77" s="157"/>
      <c r="K77" s="157">
        <f t="shared" si="3"/>
        <v>0</v>
      </c>
    </row>
    <row r="78" spans="2:11" ht="15" customHeight="1">
      <c r="B78" s="145" t="str">
        <f>'参加数'!P11</f>
        <v>島７</v>
      </c>
      <c r="C78" s="146" t="str">
        <f>'参加数'!Q11</f>
        <v>知念</v>
      </c>
      <c r="D78" s="145">
        <f>'参加数'!R11</f>
        <v>0</v>
      </c>
      <c r="E78" s="145">
        <f>'参加数'!S11</f>
        <v>0</v>
      </c>
      <c r="F78" s="142">
        <f>'参加数'!T11</f>
        <v>0</v>
      </c>
      <c r="G78" s="142">
        <f>'参加数'!U11</f>
        <v>0</v>
      </c>
      <c r="H78" s="157"/>
      <c r="I78" s="164">
        <f t="shared" si="2"/>
        <v>0</v>
      </c>
      <c r="J78" s="157"/>
      <c r="K78" s="157">
        <f t="shared" si="3"/>
        <v>0</v>
      </c>
    </row>
    <row r="79" spans="2:11" ht="15" customHeight="1">
      <c r="B79" s="145" t="str">
        <f>'参加数'!P12</f>
        <v>島８</v>
      </c>
      <c r="C79" s="146" t="str">
        <f>'参加数'!Q12</f>
        <v>玉城</v>
      </c>
      <c r="D79" s="145">
        <f>'参加数'!R12</f>
        <v>2</v>
      </c>
      <c r="E79" s="145">
        <f>'参加数'!S12</f>
        <v>3</v>
      </c>
      <c r="F79" s="142">
        <f>'参加数'!T12</f>
        <v>9</v>
      </c>
      <c r="G79" s="142">
        <f>'参加数'!U12</f>
        <v>17</v>
      </c>
      <c r="H79" s="157"/>
      <c r="I79" s="164">
        <f t="shared" si="2"/>
        <v>6500</v>
      </c>
      <c r="J79" s="157"/>
      <c r="K79" s="157">
        <f t="shared" si="3"/>
        <v>7800</v>
      </c>
    </row>
    <row r="80" spans="2:11" ht="15" customHeight="1">
      <c r="B80" s="145" t="str">
        <f>'参加数'!P13</f>
        <v>島９</v>
      </c>
      <c r="C80" s="146" t="str">
        <f>'参加数'!Q13</f>
        <v>南風原</v>
      </c>
      <c r="D80" s="145">
        <f>'参加数'!R13</f>
        <v>5</v>
      </c>
      <c r="E80" s="145">
        <f>'参加数'!S13</f>
        <v>10</v>
      </c>
      <c r="F80" s="142">
        <f>'参加数'!T13</f>
        <v>10</v>
      </c>
      <c r="G80" s="142">
        <f>'参加数'!U13</f>
        <v>24</v>
      </c>
      <c r="H80" s="157"/>
      <c r="I80" s="164">
        <f t="shared" si="2"/>
        <v>8500</v>
      </c>
      <c r="J80" s="157"/>
      <c r="K80" s="157">
        <f t="shared" si="3"/>
        <v>10200</v>
      </c>
    </row>
    <row r="81" spans="2:11" ht="15" customHeight="1">
      <c r="B81" s="145" t="str">
        <f>'参加数'!P14</f>
        <v>島１０</v>
      </c>
      <c r="C81" s="146" t="str">
        <f>'参加数'!Q14</f>
        <v>与那原</v>
      </c>
      <c r="D81" s="145">
        <f>'参加数'!R14</f>
        <v>8</v>
      </c>
      <c r="E81" s="145">
        <f>'参加数'!S14</f>
        <v>11</v>
      </c>
      <c r="F81" s="142">
        <f>'参加数'!T14</f>
        <v>13</v>
      </c>
      <c r="G81" s="142">
        <f>'参加数'!U14</f>
        <v>5</v>
      </c>
      <c r="H81" s="157"/>
      <c r="I81" s="164">
        <f t="shared" si="2"/>
        <v>4500</v>
      </c>
      <c r="J81" s="157"/>
      <c r="K81" s="157">
        <f t="shared" si="3"/>
        <v>5400</v>
      </c>
    </row>
    <row r="82" spans="2:11" ht="15" customHeight="1">
      <c r="B82" s="145" t="str">
        <f>'参加数'!P15</f>
        <v>島１１</v>
      </c>
      <c r="C82" s="146" t="str">
        <f>'参加数'!Q15</f>
        <v>佐敷</v>
      </c>
      <c r="D82" s="145">
        <f>'参加数'!R15</f>
        <v>0</v>
      </c>
      <c r="E82" s="145">
        <f>'参加数'!S15</f>
        <v>0</v>
      </c>
      <c r="F82" s="142">
        <f>'参加数'!T15</f>
        <v>0</v>
      </c>
      <c r="G82" s="142">
        <f>'参加数'!U15</f>
        <v>0</v>
      </c>
      <c r="H82" s="157"/>
      <c r="I82" s="164">
        <f t="shared" si="2"/>
        <v>0</v>
      </c>
      <c r="J82" s="157"/>
      <c r="K82" s="157">
        <f t="shared" si="3"/>
        <v>0</v>
      </c>
    </row>
    <row r="83" spans="2:11" ht="15" customHeight="1">
      <c r="B83" s="145" t="str">
        <f>'参加数'!P16</f>
        <v>島１２</v>
      </c>
      <c r="C83" s="146" t="str">
        <f>'参加数'!Q16</f>
        <v>大里</v>
      </c>
      <c r="D83" s="145">
        <f>'参加数'!R16</f>
        <v>10</v>
      </c>
      <c r="E83" s="145">
        <f>'参加数'!S16</f>
        <v>8</v>
      </c>
      <c r="F83" s="142">
        <f>'参加数'!T16</f>
        <v>11</v>
      </c>
      <c r="G83" s="142">
        <f>'参加数'!U16</f>
        <v>15</v>
      </c>
      <c r="H83" s="157"/>
      <c r="I83" s="164">
        <f t="shared" si="2"/>
        <v>6500</v>
      </c>
      <c r="J83" s="157"/>
      <c r="K83" s="157">
        <f t="shared" si="3"/>
        <v>7800</v>
      </c>
    </row>
    <row r="84" spans="2:11" ht="15" customHeight="1">
      <c r="B84" s="145" t="str">
        <f>'参加数'!P17</f>
        <v>島１３</v>
      </c>
      <c r="C84" s="146" t="str">
        <f>'参加数'!Q17</f>
        <v>粟国</v>
      </c>
      <c r="D84" s="145">
        <f>'参加数'!R17</f>
        <v>0</v>
      </c>
      <c r="E84" s="145">
        <f>'参加数'!S17</f>
        <v>0</v>
      </c>
      <c r="F84" s="142">
        <f>'参加数'!T17</f>
        <v>0</v>
      </c>
      <c r="G84" s="142">
        <f>'参加数'!U17</f>
        <v>0</v>
      </c>
      <c r="H84" s="157"/>
      <c r="I84" s="164">
        <f t="shared" si="2"/>
        <v>0</v>
      </c>
      <c r="J84" s="157"/>
      <c r="K84" s="157">
        <f t="shared" si="3"/>
        <v>0</v>
      </c>
    </row>
    <row r="85" spans="2:11" ht="15" customHeight="1">
      <c r="B85" s="145" t="str">
        <f>'参加数'!P18</f>
        <v>島１４</v>
      </c>
      <c r="C85" s="146" t="str">
        <f>'参加数'!Q18</f>
        <v>渡嘉敷</v>
      </c>
      <c r="D85" s="145">
        <f>'参加数'!R18</f>
        <v>0</v>
      </c>
      <c r="E85" s="145">
        <f>'参加数'!S18</f>
        <v>0</v>
      </c>
      <c r="F85" s="142">
        <f>'参加数'!T18</f>
        <v>0</v>
      </c>
      <c r="G85" s="142">
        <f>'参加数'!U18</f>
        <v>0</v>
      </c>
      <c r="H85" s="157"/>
      <c r="I85" s="164">
        <f t="shared" si="2"/>
        <v>0</v>
      </c>
      <c r="J85" s="157"/>
      <c r="K85" s="157">
        <f t="shared" si="3"/>
        <v>0</v>
      </c>
    </row>
    <row r="86" spans="2:11" ht="15" customHeight="1">
      <c r="B86" s="145" t="str">
        <f>'参加数'!P19</f>
        <v>島１５</v>
      </c>
      <c r="C86" s="146" t="str">
        <f>'参加数'!Q19</f>
        <v>渡名喜</v>
      </c>
      <c r="D86" s="145">
        <f>'参加数'!R19</f>
        <v>0</v>
      </c>
      <c r="E86" s="145">
        <f>'参加数'!S19</f>
        <v>0</v>
      </c>
      <c r="F86" s="142">
        <f>'参加数'!T19</f>
        <v>0</v>
      </c>
      <c r="G86" s="142">
        <f>'参加数'!U19</f>
        <v>0</v>
      </c>
      <c r="H86" s="157"/>
      <c r="I86" s="164">
        <f t="shared" si="2"/>
        <v>0</v>
      </c>
      <c r="J86" s="157"/>
      <c r="K86" s="157">
        <f t="shared" si="3"/>
        <v>0</v>
      </c>
    </row>
    <row r="87" spans="2:11" ht="15" customHeight="1">
      <c r="B87" s="145" t="str">
        <f>'参加数'!P20</f>
        <v>島１６</v>
      </c>
      <c r="C87" s="146" t="str">
        <f>'参加数'!Q20</f>
        <v>座間味</v>
      </c>
      <c r="D87" s="145">
        <f>'参加数'!R20</f>
        <v>0</v>
      </c>
      <c r="E87" s="145">
        <f>'参加数'!S20</f>
        <v>0</v>
      </c>
      <c r="F87" s="142">
        <f>'参加数'!T20</f>
        <v>0</v>
      </c>
      <c r="G87" s="142">
        <f>'参加数'!U20</f>
        <v>0</v>
      </c>
      <c r="H87" s="157"/>
      <c r="I87" s="164">
        <f t="shared" si="2"/>
        <v>0</v>
      </c>
      <c r="J87" s="157"/>
      <c r="K87" s="157">
        <f t="shared" si="3"/>
        <v>0</v>
      </c>
    </row>
    <row r="88" spans="2:11" ht="15" customHeight="1">
      <c r="B88" s="145" t="str">
        <f>'参加数'!P21</f>
        <v>島１７</v>
      </c>
      <c r="C88" s="146" t="str">
        <f>'参加数'!Q21</f>
        <v>阿嘉</v>
      </c>
      <c r="D88" s="145">
        <f>'参加数'!R21</f>
        <v>0</v>
      </c>
      <c r="E88" s="145">
        <f>'参加数'!S21</f>
        <v>0</v>
      </c>
      <c r="F88" s="142">
        <f>'参加数'!T21</f>
        <v>0</v>
      </c>
      <c r="G88" s="142">
        <f>'参加数'!U21</f>
        <v>0</v>
      </c>
      <c r="H88" s="157"/>
      <c r="I88" s="164">
        <f t="shared" si="2"/>
        <v>0</v>
      </c>
      <c r="J88" s="157"/>
      <c r="K88" s="157">
        <f t="shared" si="3"/>
        <v>0</v>
      </c>
    </row>
    <row r="89" spans="2:11" ht="15" customHeight="1">
      <c r="B89" s="145" t="str">
        <f>'参加数'!P22</f>
        <v>島１８</v>
      </c>
      <c r="C89" s="146" t="str">
        <f>'参加数'!Q22</f>
        <v>慶留間</v>
      </c>
      <c r="D89" s="145">
        <f>'参加数'!R22</f>
        <v>0</v>
      </c>
      <c r="E89" s="145">
        <f>'参加数'!S22</f>
        <v>0</v>
      </c>
      <c r="F89" s="142">
        <f>'参加数'!T22</f>
        <v>0</v>
      </c>
      <c r="G89" s="142">
        <f>'参加数'!U22</f>
        <v>0</v>
      </c>
      <c r="H89" s="157"/>
      <c r="I89" s="164">
        <f t="shared" si="2"/>
        <v>0</v>
      </c>
      <c r="J89" s="157"/>
      <c r="K89" s="157">
        <f t="shared" si="3"/>
        <v>0</v>
      </c>
    </row>
    <row r="90" spans="2:11" ht="15" customHeight="1">
      <c r="B90" s="145" t="str">
        <f>'参加数'!P23</f>
        <v>島１９</v>
      </c>
      <c r="C90" s="146" t="str">
        <f>'参加数'!Q23</f>
        <v>久高</v>
      </c>
      <c r="D90" s="145">
        <f>'参加数'!R23</f>
        <v>0</v>
      </c>
      <c r="E90" s="145">
        <f>'参加数'!S23</f>
        <v>0</v>
      </c>
      <c r="F90" s="142">
        <f>'参加数'!T23</f>
        <v>0</v>
      </c>
      <c r="G90" s="142">
        <f>'参加数'!U23</f>
        <v>0</v>
      </c>
      <c r="H90" s="157"/>
      <c r="I90" s="164">
        <f t="shared" si="2"/>
        <v>0</v>
      </c>
      <c r="J90" s="157"/>
      <c r="K90" s="157">
        <f t="shared" si="3"/>
        <v>0</v>
      </c>
    </row>
    <row r="91" spans="2:11" ht="15" customHeight="1">
      <c r="B91" s="145" t="str">
        <f>'参加数'!P24</f>
        <v>島２０</v>
      </c>
      <c r="C91" s="146" t="str">
        <f>'参加数'!Q24</f>
        <v>長嶺</v>
      </c>
      <c r="D91" s="145">
        <f>'参加数'!R24</f>
        <v>2</v>
      </c>
      <c r="E91" s="145">
        <f>'参加数'!S24</f>
        <v>11</v>
      </c>
      <c r="F91" s="142">
        <f>'参加数'!T24</f>
        <v>10</v>
      </c>
      <c r="G91" s="142">
        <f>'参加数'!U24</f>
        <v>25</v>
      </c>
      <c r="H91" s="157"/>
      <c r="I91" s="164">
        <f t="shared" si="2"/>
        <v>8750</v>
      </c>
      <c r="J91" s="157"/>
      <c r="K91" s="157">
        <f t="shared" si="3"/>
        <v>10500</v>
      </c>
    </row>
    <row r="92" spans="2:11" ht="15" customHeight="1">
      <c r="B92" s="145" t="str">
        <f>'参加数'!P25</f>
        <v>島２１</v>
      </c>
      <c r="C92" s="146" t="str">
        <f>'参加数'!Q25</f>
        <v>西崎</v>
      </c>
      <c r="D92" s="145">
        <f>'参加数'!R25</f>
        <v>12</v>
      </c>
      <c r="E92" s="145">
        <f>'参加数'!S25</f>
        <v>7</v>
      </c>
      <c r="F92" s="142">
        <f>'参加数'!T25</f>
        <v>7</v>
      </c>
      <c r="G92" s="142">
        <f>'参加数'!U25</f>
        <v>11</v>
      </c>
      <c r="H92" s="157"/>
      <c r="I92" s="164">
        <f t="shared" si="2"/>
        <v>4500</v>
      </c>
      <c r="J92" s="157"/>
      <c r="K92" s="157">
        <f t="shared" si="3"/>
        <v>5400</v>
      </c>
    </row>
    <row r="93" spans="2:11" ht="15" customHeight="1">
      <c r="B93" s="145" t="str">
        <f>'参加数'!P26</f>
        <v>島２２</v>
      </c>
      <c r="C93" s="146" t="str">
        <f>'参加数'!Q26</f>
        <v>伊良波</v>
      </c>
      <c r="D93" s="145">
        <f>'参加数'!R26</f>
        <v>3</v>
      </c>
      <c r="E93" s="145">
        <f>'参加数'!S26</f>
        <v>0</v>
      </c>
      <c r="F93" s="142">
        <f>'参加数'!T26</f>
        <v>9</v>
      </c>
      <c r="G93" s="142">
        <f>'参加数'!U26</f>
        <v>18</v>
      </c>
      <c r="H93" s="157"/>
      <c r="I93" s="164">
        <f t="shared" si="2"/>
        <v>6750</v>
      </c>
      <c r="J93" s="157"/>
      <c r="K93" s="157">
        <f t="shared" si="3"/>
        <v>8100</v>
      </c>
    </row>
    <row r="94" spans="2:11" ht="15" customHeight="1">
      <c r="B94" s="145" t="str">
        <f>'参加数'!P27</f>
        <v>島２３</v>
      </c>
      <c r="C94" s="146" t="str">
        <f>'参加数'!Q27</f>
        <v>南星</v>
      </c>
      <c r="D94" s="145">
        <f>'参加数'!R27</f>
        <v>11</v>
      </c>
      <c r="E94" s="145">
        <f>'参加数'!S27</f>
        <v>18</v>
      </c>
      <c r="F94" s="142">
        <f>'参加数'!T27</f>
        <v>19</v>
      </c>
      <c r="G94" s="142">
        <f>'参加数'!U27</f>
        <v>8</v>
      </c>
      <c r="H94" s="157"/>
      <c r="I94" s="164">
        <f t="shared" si="2"/>
        <v>6750</v>
      </c>
      <c r="J94" s="157"/>
      <c r="K94" s="157">
        <f t="shared" si="3"/>
        <v>8100</v>
      </c>
    </row>
    <row r="95" spans="2:11" ht="15" customHeight="1">
      <c r="B95" s="145" t="str">
        <f>'参加数'!P28</f>
        <v>島２４</v>
      </c>
      <c r="C95" s="146" t="str">
        <f>'参加数'!Q28</f>
        <v>潮平</v>
      </c>
      <c r="D95" s="145">
        <f>'参加数'!R28</f>
        <v>6</v>
      </c>
      <c r="E95" s="145">
        <f>'参加数'!S28</f>
        <v>0</v>
      </c>
      <c r="F95" s="142">
        <f>'参加数'!T28</f>
        <v>10</v>
      </c>
      <c r="G95" s="142">
        <f>'参加数'!U28</f>
        <v>14</v>
      </c>
      <c r="H95" s="157"/>
      <c r="I95" s="164">
        <f t="shared" si="2"/>
        <v>6000</v>
      </c>
      <c r="J95" s="157"/>
      <c r="K95" s="157">
        <f t="shared" si="3"/>
        <v>7200</v>
      </c>
    </row>
    <row r="96" spans="2:11" ht="15" customHeight="1">
      <c r="B96" s="145">
        <f>'参加数'!P29</f>
        <v>0</v>
      </c>
      <c r="C96" s="146">
        <f>'参加数'!Q29</f>
        <v>0</v>
      </c>
      <c r="D96" s="145">
        <f>'参加数'!R29</f>
        <v>0</v>
      </c>
      <c r="E96" s="145">
        <f>'参加数'!S29</f>
        <v>0</v>
      </c>
      <c r="F96" s="142">
        <f>'参加数'!T29</f>
        <v>0</v>
      </c>
      <c r="G96" s="142">
        <f>'参加数'!U29</f>
        <v>0</v>
      </c>
      <c r="H96" s="157"/>
      <c r="I96" s="164">
        <f t="shared" si="2"/>
        <v>0</v>
      </c>
      <c r="J96" s="157"/>
      <c r="K96" s="157">
        <f t="shared" si="3"/>
        <v>0</v>
      </c>
    </row>
    <row r="97" spans="2:11" ht="15" customHeight="1">
      <c r="B97" s="145">
        <f>'参加数'!P30</f>
        <v>0</v>
      </c>
      <c r="C97" s="146">
        <f>'参加数'!Q30</f>
        <v>0</v>
      </c>
      <c r="D97" s="145">
        <f>'参加数'!R30</f>
        <v>0</v>
      </c>
      <c r="E97" s="145">
        <f>'参加数'!S30</f>
        <v>0</v>
      </c>
      <c r="F97" s="142">
        <f>'参加数'!T30</f>
        <v>0</v>
      </c>
      <c r="G97" s="142">
        <f>'参加数'!U30</f>
        <v>0</v>
      </c>
      <c r="H97" s="157"/>
      <c r="I97" s="164">
        <f t="shared" si="2"/>
        <v>0</v>
      </c>
      <c r="J97" s="157"/>
      <c r="K97" s="157">
        <f t="shared" si="3"/>
        <v>0</v>
      </c>
    </row>
    <row r="98" spans="2:11" ht="15" customHeight="1">
      <c r="B98" s="145">
        <f>'参加数'!P31</f>
        <v>0</v>
      </c>
      <c r="C98" s="146">
        <f>'参加数'!Q31</f>
        <v>0</v>
      </c>
      <c r="D98" s="145">
        <f>'参加数'!R31</f>
        <v>0</v>
      </c>
      <c r="E98" s="145">
        <f>'参加数'!S31</f>
        <v>0</v>
      </c>
      <c r="F98" s="142">
        <f>'参加数'!T31</f>
        <v>0</v>
      </c>
      <c r="G98" s="142">
        <f>'参加数'!U31</f>
        <v>0</v>
      </c>
      <c r="H98" s="157"/>
      <c r="I98" s="164">
        <f t="shared" si="2"/>
        <v>0</v>
      </c>
      <c r="J98" s="157"/>
      <c r="K98" s="157">
        <f t="shared" si="3"/>
        <v>0</v>
      </c>
    </row>
    <row r="99" spans="2:11" ht="15" customHeight="1">
      <c r="B99" s="142" t="str">
        <f>'参加数'!I37</f>
        <v>宮１</v>
      </c>
      <c r="C99" s="143">
        <f>'参加数'!J37</f>
        <v>0</v>
      </c>
      <c r="D99" s="142">
        <f>'参加数'!K37</f>
        <v>0</v>
      </c>
      <c r="E99" s="142">
        <f>'参加数'!L37</f>
        <v>0</v>
      </c>
      <c r="F99" s="142">
        <f>'参加数'!G87</f>
        <v>0</v>
      </c>
      <c r="G99" s="142">
        <f>'参加数'!H87</f>
        <v>0</v>
      </c>
      <c r="H99" s="157"/>
      <c r="I99" s="164">
        <f t="shared" si="2"/>
        <v>0</v>
      </c>
      <c r="J99" s="157"/>
      <c r="K99" s="157">
        <f t="shared" si="3"/>
        <v>0</v>
      </c>
    </row>
    <row r="100" spans="2:11" ht="15" customHeight="1">
      <c r="B100" s="142" t="str">
        <f>'参加数'!I38</f>
        <v>宮２</v>
      </c>
      <c r="C100" s="143">
        <f>'参加数'!J38</f>
        <v>0</v>
      </c>
      <c r="D100" s="142">
        <f>'参加数'!K38</f>
        <v>0</v>
      </c>
      <c r="E100" s="142">
        <f>'参加数'!L38</f>
        <v>0</v>
      </c>
      <c r="F100" s="142">
        <f>'参加数'!M38</f>
        <v>0</v>
      </c>
      <c r="G100" s="142">
        <f>'参加数'!N38</f>
        <v>0</v>
      </c>
      <c r="H100" s="157"/>
      <c r="I100" s="164">
        <f t="shared" si="2"/>
        <v>0</v>
      </c>
      <c r="J100" s="157"/>
      <c r="K100" s="157">
        <f t="shared" si="3"/>
        <v>0</v>
      </c>
    </row>
    <row r="101" spans="2:11" ht="15" customHeight="1">
      <c r="B101" s="142" t="str">
        <f>'参加数'!I39</f>
        <v>宮３</v>
      </c>
      <c r="C101" s="143">
        <f>'参加数'!J39</f>
        <v>0</v>
      </c>
      <c r="D101" s="142">
        <f>'参加数'!K39</f>
        <v>0</v>
      </c>
      <c r="E101" s="142">
        <f>'参加数'!L39</f>
        <v>0</v>
      </c>
      <c r="F101" s="142">
        <f>'参加数'!M39</f>
        <v>0</v>
      </c>
      <c r="G101" s="142">
        <f>'参加数'!N39</f>
        <v>0</v>
      </c>
      <c r="H101" s="157"/>
      <c r="I101" s="164">
        <f t="shared" si="2"/>
        <v>0</v>
      </c>
      <c r="J101" s="157"/>
      <c r="K101" s="157">
        <f t="shared" si="3"/>
        <v>0</v>
      </c>
    </row>
    <row r="102" spans="2:12" ht="15" customHeight="1">
      <c r="B102" s="142" t="str">
        <f>'参加数'!I40</f>
        <v>宮４</v>
      </c>
      <c r="C102" s="143">
        <f>'参加数'!J40</f>
        <v>0</v>
      </c>
      <c r="D102" s="142">
        <f>'参加数'!K40</f>
        <v>0</v>
      </c>
      <c r="E102" s="142">
        <f>'参加数'!L40</f>
        <v>0</v>
      </c>
      <c r="F102" s="142">
        <f>'参加数'!M40</f>
        <v>0</v>
      </c>
      <c r="G102" s="142">
        <f>'参加数'!N40</f>
        <v>0</v>
      </c>
      <c r="H102" s="157"/>
      <c r="I102" s="164">
        <f t="shared" si="2"/>
        <v>0</v>
      </c>
      <c r="J102" s="157"/>
      <c r="K102" s="157">
        <f t="shared" si="3"/>
        <v>0</v>
      </c>
      <c r="L102" s="160" t="s">
        <v>220</v>
      </c>
    </row>
    <row r="103" spans="2:12" ht="15" customHeight="1">
      <c r="B103" s="142" t="str">
        <f>'参加数'!P37</f>
        <v>八１</v>
      </c>
      <c r="C103" s="143" t="str">
        <f>'参加数'!Q37</f>
        <v>与那国</v>
      </c>
      <c r="D103" s="142">
        <f>'参加数'!R37</f>
        <v>6</v>
      </c>
      <c r="E103" s="142">
        <f>'参加数'!S37</f>
        <v>0</v>
      </c>
      <c r="F103" s="142">
        <f>'参加数'!T37</f>
        <v>4</v>
      </c>
      <c r="G103" s="142">
        <f>'参加数'!U37</f>
        <v>0</v>
      </c>
      <c r="H103" s="157"/>
      <c r="I103" s="164">
        <f t="shared" si="2"/>
        <v>1000</v>
      </c>
      <c r="J103" s="157"/>
      <c r="K103" s="157">
        <f t="shared" si="3"/>
        <v>1200</v>
      </c>
      <c r="L103" s="161">
        <f>SUM(I5:I106)+250*32</f>
        <v>328000</v>
      </c>
    </row>
    <row r="104" spans="2:11" ht="15" customHeight="1">
      <c r="B104" s="142" t="str">
        <f>'参加数'!P38</f>
        <v>八２</v>
      </c>
      <c r="C104" s="143" t="str">
        <f>'参加数'!Q38</f>
        <v>石垣</v>
      </c>
      <c r="D104" s="142">
        <f>'参加数'!R38</f>
        <v>0</v>
      </c>
      <c r="E104" s="142">
        <f>'参加数'!S38</f>
        <v>0</v>
      </c>
      <c r="F104" s="142">
        <f>'参加数'!T38</f>
        <v>0</v>
      </c>
      <c r="G104" s="142">
        <f>'参加数'!U38</f>
        <v>1</v>
      </c>
      <c r="H104" s="157"/>
      <c r="I104" s="164">
        <f t="shared" si="2"/>
        <v>250</v>
      </c>
      <c r="J104" s="157"/>
      <c r="K104" s="157">
        <f t="shared" si="3"/>
        <v>300</v>
      </c>
    </row>
    <row r="105" spans="2:12" ht="15" customHeight="1">
      <c r="B105" s="142" t="str">
        <f>'参加数'!P39</f>
        <v>八３</v>
      </c>
      <c r="C105" s="143" t="str">
        <f>'参加数'!Q39</f>
        <v>名蔵</v>
      </c>
      <c r="D105" s="142">
        <f>'参加数'!R39</f>
        <v>0</v>
      </c>
      <c r="E105" s="142">
        <f>'参加数'!S39</f>
        <v>1</v>
      </c>
      <c r="F105" s="142">
        <f>'参加数'!T39</f>
        <v>0</v>
      </c>
      <c r="G105" s="142">
        <f>'参加数'!U39</f>
        <v>1</v>
      </c>
      <c r="H105" s="157"/>
      <c r="I105" s="164">
        <f t="shared" si="2"/>
        <v>250</v>
      </c>
      <c r="J105" s="157"/>
      <c r="K105" s="157">
        <f t="shared" si="3"/>
        <v>300</v>
      </c>
      <c r="L105" s="158" t="s">
        <v>219</v>
      </c>
    </row>
    <row r="106" spans="2:12" ht="15" customHeight="1">
      <c r="B106" s="142" t="str">
        <f>'参加数'!P40</f>
        <v>八４</v>
      </c>
      <c r="C106" s="143" t="str">
        <f>'参加数'!Q40</f>
        <v>船浮</v>
      </c>
      <c r="D106" s="142">
        <f>'参加数'!R40</f>
        <v>1</v>
      </c>
      <c r="E106" s="142">
        <f>'参加数'!S40</f>
        <v>0</v>
      </c>
      <c r="F106" s="142">
        <f>'参加数'!T40</f>
        <v>0</v>
      </c>
      <c r="G106" s="142">
        <f>'参加数'!U40</f>
        <v>0</v>
      </c>
      <c r="H106" s="157"/>
      <c r="I106" s="164">
        <f t="shared" si="2"/>
        <v>0</v>
      </c>
      <c r="J106" s="157"/>
      <c r="K106" s="157">
        <f t="shared" si="3"/>
        <v>0</v>
      </c>
      <c r="L106" s="159">
        <f>SUM(K5:K106)+300*32</f>
        <v>393600</v>
      </c>
    </row>
    <row r="107" spans="2:11" ht="14.25">
      <c r="B107" s="144"/>
      <c r="C107" s="147" t="s">
        <v>149</v>
      </c>
      <c r="D107" s="148">
        <f>SUM(D5:D106)</f>
        <v>242</v>
      </c>
      <c r="E107" s="148">
        <f>SUM(E5:E106)</f>
        <v>262</v>
      </c>
      <c r="F107" s="148">
        <f>SUM(F5:F106)</f>
        <v>570</v>
      </c>
      <c r="G107" s="148">
        <f>SUM(G5:G106)</f>
        <v>710</v>
      </c>
      <c r="H107" s="144"/>
      <c r="I107" s="185" t="s">
        <v>115</v>
      </c>
      <c r="K107" s="136" t="s">
        <v>115</v>
      </c>
    </row>
    <row r="108" spans="2:9" ht="15" thickBot="1">
      <c r="B108" s="144"/>
      <c r="C108" s="147"/>
      <c r="D108" s="148"/>
      <c r="E108" s="148"/>
      <c r="F108" s="148"/>
      <c r="G108" s="148"/>
      <c r="H108" s="144"/>
      <c r="I108" s="186"/>
    </row>
    <row r="109" spans="2:11" ht="15" thickBot="1">
      <c r="B109" s="184" t="s">
        <v>88</v>
      </c>
      <c r="C109" s="149" t="s">
        <v>116</v>
      </c>
      <c r="D109" s="150" t="s">
        <v>134</v>
      </c>
      <c r="E109" s="150" t="s">
        <v>133</v>
      </c>
      <c r="F109" s="150" t="s">
        <v>135</v>
      </c>
      <c r="G109" s="150" t="s">
        <v>136</v>
      </c>
      <c r="H109" s="151" t="s">
        <v>149</v>
      </c>
      <c r="I109" s="152">
        <f>SUM(D107:G107)</f>
        <v>1784</v>
      </c>
      <c r="J109" s="136" t="s">
        <v>88</v>
      </c>
      <c r="K109" s="136">
        <f>SUM(F107:I107)</f>
        <v>1280</v>
      </c>
    </row>
    <row r="110" spans="2:11" ht="14.25">
      <c r="B110" s="184"/>
      <c r="C110" s="153" t="s">
        <v>199</v>
      </c>
      <c r="D110" s="154">
        <f>'参加数'!K46</f>
        <v>242</v>
      </c>
      <c r="E110" s="154">
        <f>'参加数'!L46</f>
        <v>262</v>
      </c>
      <c r="F110" s="154">
        <f>'参加数'!M46</f>
        <v>570</v>
      </c>
      <c r="G110" s="154">
        <f>'参加数'!N46</f>
        <v>710</v>
      </c>
      <c r="H110" s="155" t="s">
        <v>148</v>
      </c>
      <c r="I110" s="156">
        <f>SUM(D110:G110)</f>
        <v>1784</v>
      </c>
      <c r="J110" s="136" t="s">
        <v>218</v>
      </c>
      <c r="K110" s="136">
        <f>SUM(F110:I110)</f>
        <v>3064</v>
      </c>
    </row>
    <row r="111" spans="3:7" ht="14.25">
      <c r="C111" s="153" t="s">
        <v>200</v>
      </c>
      <c r="D111" s="154">
        <f>'参加数'!K47</f>
        <v>44</v>
      </c>
      <c r="E111" s="154">
        <f>'参加数'!L47</f>
        <v>41</v>
      </c>
      <c r="F111" s="154">
        <f>'参加数'!M47</f>
        <v>61</v>
      </c>
      <c r="G111" s="154">
        <f>'参加数'!N47</f>
        <v>66</v>
      </c>
    </row>
  </sheetData>
  <sheetProtection/>
  <mergeCells count="6">
    <mergeCell ref="B3:B4"/>
    <mergeCell ref="B109:B110"/>
    <mergeCell ref="C3:C4"/>
    <mergeCell ref="I107:I108"/>
    <mergeCell ref="H1:I2"/>
    <mergeCell ref="J1:K2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33"/>
  <sheetViews>
    <sheetView zoomScalePageLayoutView="0" workbookViewId="0" topLeftCell="A1">
      <selection activeCell="E39" sqref="E39"/>
    </sheetView>
  </sheetViews>
  <sheetFormatPr defaultColWidth="8.796875" defaultRowHeight="14.25"/>
  <cols>
    <col min="2" max="2" width="2.69921875" style="0" bestFit="1" customWidth="1"/>
    <col min="3" max="3" width="7.3984375" style="0" bestFit="1" customWidth="1"/>
  </cols>
  <sheetData>
    <row r="1" spans="2:3" ht="12.75">
      <c r="B1" s="99">
        <v>1</v>
      </c>
      <c r="C1" s="120" t="s">
        <v>93</v>
      </c>
    </row>
    <row r="2" spans="2:3" ht="12.75">
      <c r="B2" s="99">
        <v>2</v>
      </c>
      <c r="C2" s="120" t="s">
        <v>79</v>
      </c>
    </row>
    <row r="3" spans="2:4" ht="12.75">
      <c r="B3" s="100">
        <v>3</v>
      </c>
      <c r="C3" s="119" t="s">
        <v>111</v>
      </c>
      <c r="D3" s="4"/>
    </row>
    <row r="4" spans="2:3" ht="12.75">
      <c r="B4" s="100">
        <v>4</v>
      </c>
      <c r="C4" s="119" t="s">
        <v>83</v>
      </c>
    </row>
    <row r="5" spans="2:3" ht="12.75">
      <c r="B5" s="100">
        <v>5</v>
      </c>
      <c r="C5" s="119" t="s">
        <v>90</v>
      </c>
    </row>
    <row r="6" spans="2:3" ht="12.75">
      <c r="B6" s="99">
        <v>6</v>
      </c>
      <c r="C6" s="120" t="s">
        <v>87</v>
      </c>
    </row>
    <row r="7" spans="2:3" ht="12.75">
      <c r="B7" s="100">
        <v>7</v>
      </c>
      <c r="C7" s="119" t="s">
        <v>71</v>
      </c>
    </row>
    <row r="8" spans="2:3" ht="12.75">
      <c r="B8" s="99">
        <v>8</v>
      </c>
      <c r="C8" s="120" t="s">
        <v>67</v>
      </c>
    </row>
    <row r="9" spans="2:3" ht="12.75">
      <c r="B9" s="99">
        <v>9</v>
      </c>
      <c r="C9" s="120" t="s">
        <v>51</v>
      </c>
    </row>
    <row r="10" spans="2:3" ht="12.75">
      <c r="B10" s="100">
        <v>10</v>
      </c>
      <c r="C10" s="119" t="s">
        <v>47</v>
      </c>
    </row>
    <row r="11" spans="2:3" ht="12.75">
      <c r="B11" s="100">
        <v>11</v>
      </c>
      <c r="C11" s="119" t="s">
        <v>43</v>
      </c>
    </row>
    <row r="12" spans="2:3" ht="12.75">
      <c r="B12" s="99">
        <v>12</v>
      </c>
      <c r="C12" s="120" t="s">
        <v>97</v>
      </c>
    </row>
    <row r="13" spans="2:3" ht="12.75">
      <c r="B13" s="99">
        <v>13</v>
      </c>
      <c r="C13" s="120" t="s">
        <v>194</v>
      </c>
    </row>
    <row r="14" spans="2:3" ht="12.75">
      <c r="B14" s="99">
        <v>14</v>
      </c>
      <c r="C14" s="120" t="s">
        <v>55</v>
      </c>
    </row>
    <row r="15" spans="2:3" ht="12.75">
      <c r="B15" s="100">
        <v>15</v>
      </c>
      <c r="C15" s="119" t="s">
        <v>103</v>
      </c>
    </row>
    <row r="16" spans="2:3" ht="12.75">
      <c r="B16" s="99">
        <v>16</v>
      </c>
      <c r="C16" s="120" t="s">
        <v>75</v>
      </c>
    </row>
    <row r="17" spans="2:3" ht="12.75">
      <c r="B17" s="100">
        <v>17</v>
      </c>
      <c r="C17" s="119" t="s">
        <v>39</v>
      </c>
    </row>
    <row r="18" spans="2:3" ht="12.75">
      <c r="B18" s="99">
        <v>19</v>
      </c>
      <c r="C18" s="120" t="s">
        <v>35</v>
      </c>
    </row>
    <row r="19" spans="2:3" ht="12.75">
      <c r="B19" s="100">
        <v>21</v>
      </c>
      <c r="C19" s="119" t="s">
        <v>31</v>
      </c>
    </row>
    <row r="20" spans="2:3" ht="12.75">
      <c r="B20" s="100">
        <v>24</v>
      </c>
      <c r="C20" s="119" t="s">
        <v>114</v>
      </c>
    </row>
    <row r="21" spans="2:3" ht="12.75">
      <c r="B21" s="99">
        <v>29</v>
      </c>
      <c r="C21" s="120" t="s">
        <v>17</v>
      </c>
    </row>
    <row r="22" spans="2:3" ht="12.75">
      <c r="B22" s="99">
        <v>32</v>
      </c>
      <c r="C22" s="120" t="s">
        <v>109</v>
      </c>
    </row>
    <row r="23" spans="2:3" ht="12.75">
      <c r="B23" s="99">
        <v>33</v>
      </c>
      <c r="C23" s="120" t="s">
        <v>13</v>
      </c>
    </row>
    <row r="24" spans="2:3" ht="12.75">
      <c r="B24" s="100">
        <v>34</v>
      </c>
      <c r="C24" s="119" t="s">
        <v>9</v>
      </c>
    </row>
    <row r="25" spans="2:3" ht="12.75">
      <c r="B25" s="100">
        <v>35</v>
      </c>
      <c r="C25" s="119" t="s">
        <v>21</v>
      </c>
    </row>
    <row r="26" spans="2:3" ht="12.75">
      <c r="B26" s="100">
        <v>36</v>
      </c>
      <c r="C26" s="119" t="s">
        <v>59</v>
      </c>
    </row>
    <row r="27" spans="2:3" ht="12.75">
      <c r="B27" s="99">
        <v>37</v>
      </c>
      <c r="C27" s="120" t="s">
        <v>107</v>
      </c>
    </row>
    <row r="28" spans="2:3" ht="12.75">
      <c r="B28" s="99">
        <v>38</v>
      </c>
      <c r="C28" s="120" t="s">
        <v>195</v>
      </c>
    </row>
    <row r="29" spans="2:3" ht="12.75">
      <c r="B29" s="100">
        <v>39</v>
      </c>
      <c r="C29" s="119" t="s">
        <v>95</v>
      </c>
    </row>
    <row r="30" spans="2:3" ht="12.75">
      <c r="B30" s="100">
        <v>41</v>
      </c>
      <c r="C30" s="119" t="s">
        <v>63</v>
      </c>
    </row>
    <row r="31" spans="2:3" ht="12.75">
      <c r="B31" s="99">
        <v>42</v>
      </c>
      <c r="C31" s="120" t="s">
        <v>99</v>
      </c>
    </row>
    <row r="32" spans="2:3" ht="12.75">
      <c r="B32" s="99">
        <v>43</v>
      </c>
      <c r="C32" s="120" t="s">
        <v>196</v>
      </c>
    </row>
    <row r="33" spans="2:3" ht="12.75">
      <c r="B33" s="100"/>
      <c r="C33" s="10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とーしー</dc:creator>
  <cp:keywords/>
  <dc:description/>
  <cp:lastModifiedBy>ateacher</cp:lastModifiedBy>
  <cp:lastPrinted>2016-08-04T05:36:46Z</cp:lastPrinted>
  <dcterms:created xsi:type="dcterms:W3CDTF">2004-10-05T07:42:24Z</dcterms:created>
  <dcterms:modified xsi:type="dcterms:W3CDTF">2017-08-14T03:36:29Z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